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528" windowWidth="19812" windowHeight="1317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'Лист1'!$A$1:$L$37</definedName>
  </definedNames>
  <calcPr fullCalcOnLoad="1" refMode="R1C1"/>
</workbook>
</file>

<file path=xl/sharedStrings.xml><?xml version="1.0" encoding="utf-8"?>
<sst xmlns="http://schemas.openxmlformats.org/spreadsheetml/2006/main" count="175" uniqueCount="91">
  <si>
    <t>Звіт про стан реалізації проектів-переможців за рахунок коштів "Громадського бюджету міста Києва"</t>
  </si>
  <si>
    <t>(відповідний звітний період)</t>
  </si>
  <si>
    <t>№ з/п</t>
  </si>
  <si>
    <t>Реєстраційний номер проекту</t>
  </si>
  <si>
    <t>Назва проекту, місце розташування</t>
  </si>
  <si>
    <t>Дати погодження плану реалізації та кошторису із Лідером команди проекту</t>
  </si>
  <si>
    <t>Обсяг фінансування, тис.грн.</t>
  </si>
  <si>
    <t>Виконані роботи</t>
  </si>
  <si>
    <t>Посилання на тендерну закупівлю</t>
  </si>
  <si>
    <t>Отриманий результат (фото реалізації)</t>
  </si>
  <si>
    <t>Відгук Лідера команди проекту про реалізацію проекту (так/ні)</t>
  </si>
  <si>
    <t>План</t>
  </si>
  <si>
    <t>Факт</t>
  </si>
  <si>
    <t>Найменування робіт, товарів, послуг</t>
  </si>
  <si>
    <t>Вартість,                                         тис. грн.</t>
  </si>
  <si>
    <t xml:space="preserve">План </t>
  </si>
  <si>
    <t>Ганок для гімназії 34 «Либідь»</t>
  </si>
  <si>
    <t>Інтерактивні дошки для вивчення предметів філологічного циклу в Подільському районі</t>
  </si>
  <si>
    <t>Науково-пізнавальний та розвивальний простір учнів початкових класів для шкіл Подільського району</t>
  </si>
  <si>
    <t>Сучасні комп’ ютери в кабінет інформатики для шкіл Подільського району</t>
  </si>
  <si>
    <t>ШКОЛЯРАМ ПОДІЛЬСЬКОГО РАЙОНУ - ЛАБОРАТОРІЯ РОБОТОТЕХНІКИ LEGO</t>
  </si>
  <si>
    <t>Інтерактивне та лабораторне обладнання для шкіл Подільського району</t>
  </si>
  <si>
    <t>Мережа хабів. Сучасний освітній простір гімназії 107 "Введенська"</t>
  </si>
  <si>
    <t>"BrightYard" у гімназії №257 "Синьоозерна" ("Яскраве подвір'я")</t>
  </si>
  <si>
    <t>Разом по розпоряднику коштів управління освіти Подільської РДА:</t>
  </si>
  <si>
    <t>«Масові дитячі свята»</t>
  </si>
  <si>
    <t>«МІСТО – ДІТЯМ» (Оновлення дитячого клубу «Спарта»)</t>
  </si>
  <si>
    <t>«МІСТО МАЙБУТНІХ ЧЕМПІОНІВ» (Оновлення дитячого клубу «ЧЕМПІОН»)</t>
  </si>
  <si>
    <t>Разом по розпоряднику коштів відділ у справах сім'ї, молоді та спорту Подільської РДА:</t>
  </si>
  <si>
    <t>«Крок до мрії»</t>
  </si>
  <si>
    <t>Разом по розпоряднику коштів управління праці та соціального захисту населення Подільської РДА:</t>
  </si>
  <si>
    <t>Всього по розпоряднику коштів Подільська районна в місті Києві державна адміністрація:</t>
  </si>
  <si>
    <t>Капітальний ремонт</t>
  </si>
  <si>
    <t>Придбання обладнання</t>
  </si>
  <si>
    <t>Придбання меблі/ інше обладнання</t>
  </si>
  <si>
    <t>Придбання інше обладнання</t>
  </si>
  <si>
    <t>Придбання меблів</t>
  </si>
  <si>
    <t>-</t>
  </si>
  <si>
    <t>Послуги</t>
  </si>
  <si>
    <t>Придбання меблів/ спорт. інвентарю</t>
  </si>
  <si>
    <t>469,295,349</t>
  </si>
  <si>
    <t>КОМП, НОУТ</t>
  </si>
  <si>
    <t>UA-2018-07-20-001068-c</t>
  </si>
  <si>
    <t xml:space="preserve">мульт.обладнання </t>
  </si>
  <si>
    <t>UA-2018-07-20-001108-c</t>
  </si>
  <si>
    <t>мыкроскоп</t>
  </si>
  <si>
    <t>набор наука та технологія, поля для робототехніки та пісочницз підсвіткою</t>
  </si>
  <si>
    <t>UA-2018-07-13-000436-b</t>
  </si>
  <si>
    <t>крісла мішки і стільці</t>
  </si>
  <si>
    <t>UA-2018-07-19-000821-b</t>
  </si>
  <si>
    <t>набор лабораторний електрика та магнетизм, комплект напівпровідників діоди, електростатичний султан</t>
  </si>
  <si>
    <t>30.05.2018 року.                                                                                                 План реалізації проекту на травень-серпень 2018 року</t>
  </si>
  <si>
    <t>15.05.2018 року                                                                                              План реалізації проекту на червень-вересень 2018 року</t>
  </si>
  <si>
    <t>15.05.2018 року                                                                                              План реалізації проекту на квітень-травень 2018 року</t>
  </si>
  <si>
    <t>15.03.2018 року                                                                     План реалізації проекту на квітень-серпень 2018 року</t>
  </si>
  <si>
    <t>15.03.2018 року                                                                     План реалізації проекту на лютий-червень 2018 року</t>
  </si>
  <si>
    <t>15.03.2018 року                                                                                   План реалізації проекту на лютий-червень 2018 року</t>
  </si>
  <si>
    <t>15.03.2018 року                                                                        План реалізації проекту на лютий-червень 2018 року</t>
  </si>
  <si>
    <t xml:space="preserve">15.03.2018 року                                                                                               План реалізації проекту на лютий-червень 2018 року                            </t>
  </si>
  <si>
    <t xml:space="preserve">15.03.2018 року                                                                               План реалізації проекту на квітень-червень 2018 року                              </t>
  </si>
  <si>
    <t xml:space="preserve">15.03.2018 року                                                                                          План реалізації проекту на лютий-липень 2018 року   </t>
  </si>
  <si>
    <t xml:space="preserve">15.03.2018 року                                                                                План реалізації проекту на лютий-липень 2018 року   </t>
  </si>
  <si>
    <t>реалізовано</t>
  </si>
  <si>
    <r>
      <t xml:space="preserve">Закупівля </t>
    </r>
    <r>
      <rPr>
        <u val="single"/>
        <sz val="13"/>
        <rFont val="Times New Roman"/>
        <family val="1"/>
      </rPr>
      <t>№ UA-2018-03-30-000622-b</t>
    </r>
    <r>
      <rPr>
        <sz val="13"/>
        <rFont val="Times New Roman"/>
        <family val="1"/>
      </rPr>
      <t xml:space="preserve">  від 30.03.2018  - не відбулася; повторно закупівля </t>
    </r>
    <r>
      <rPr>
        <u val="single"/>
        <sz val="13"/>
        <rFont val="Times New Roman"/>
        <family val="1"/>
      </rPr>
      <t>№ UA-2018-04-10-000453-b</t>
    </r>
    <r>
      <rPr>
        <sz val="13"/>
        <rFont val="Times New Roman"/>
        <family val="1"/>
      </rPr>
      <t xml:space="preserve"> від 10.04.2018 року - не відбулася;  повторно закупівля </t>
    </r>
    <r>
      <rPr>
        <u val="single"/>
        <sz val="13"/>
        <rFont val="Times New Roman"/>
        <family val="1"/>
      </rPr>
      <t>№ UA-2018-04-18-000217-c</t>
    </r>
    <r>
      <rPr>
        <sz val="13"/>
        <rFont val="Times New Roman"/>
        <family val="1"/>
      </rPr>
      <t xml:space="preserve">  від 18.04.2018 року - не відбулася; повторно закупівля </t>
    </r>
    <r>
      <rPr>
        <u val="single"/>
        <sz val="13"/>
        <rFont val="Times New Roman"/>
        <family val="1"/>
      </rPr>
      <t>№ UA-2018-06-01-000678-c</t>
    </r>
    <r>
      <rPr>
        <sz val="13"/>
        <rFont val="Times New Roman"/>
        <family val="1"/>
      </rPr>
      <t xml:space="preserve"> від 01.06.2018 року - не відбулася; повторно </t>
    </r>
    <r>
      <rPr>
        <b/>
        <u val="single"/>
        <sz val="13"/>
        <rFont val="Times New Roman"/>
        <family val="1"/>
      </rPr>
      <t>№ UA-2018-07-09-000208-b</t>
    </r>
    <r>
      <rPr>
        <b/>
        <sz val="13"/>
        <rFont val="Times New Roman"/>
        <family val="1"/>
      </rPr>
      <t xml:space="preserve"> від 09.07.2018 року</t>
    </r>
  </si>
  <si>
    <r>
      <t xml:space="preserve">Закупівля </t>
    </r>
    <r>
      <rPr>
        <u val="single"/>
        <sz val="13"/>
        <rFont val="Times New Roman"/>
        <family val="1"/>
      </rPr>
      <t>№ UA-2018-06-01-002483-a</t>
    </r>
    <r>
      <rPr>
        <sz val="13"/>
        <rFont val="Times New Roman"/>
        <family val="1"/>
      </rPr>
      <t xml:space="preserve"> від 01.06.2018 року не відбулася                                                    Закупівля  </t>
    </r>
    <r>
      <rPr>
        <u val="single"/>
        <sz val="13"/>
        <rFont val="Times New Roman"/>
        <family val="1"/>
      </rPr>
      <t>№ UA-2018-06-20-001239-a</t>
    </r>
    <r>
      <rPr>
        <sz val="13"/>
        <rFont val="Times New Roman"/>
        <family val="1"/>
      </rPr>
      <t xml:space="preserve"> від 20.06.2018 року не відбулася                                                                 </t>
    </r>
    <r>
      <rPr>
        <b/>
        <sz val="13"/>
        <rFont val="Times New Roman"/>
        <family val="1"/>
      </rPr>
      <t xml:space="preserve">Закупівля </t>
    </r>
    <r>
      <rPr>
        <b/>
        <u val="single"/>
        <sz val="13"/>
        <rFont val="Times New Roman"/>
        <family val="1"/>
      </rPr>
      <t>№ UA-2018-07-12-000820-c</t>
    </r>
    <r>
      <rPr>
        <b/>
        <sz val="13"/>
        <rFont val="Times New Roman"/>
        <family val="1"/>
      </rPr>
      <t xml:space="preserve"> від 12.07.2018 </t>
    </r>
  </si>
  <si>
    <r>
      <t>Закупівля на придбання</t>
    </r>
    <r>
      <rPr>
        <b/>
        <sz val="13"/>
        <rFont val="Times New Roman"/>
        <family val="1"/>
      </rPr>
      <t xml:space="preserve"> інтерактивної дошки</t>
    </r>
    <r>
      <rPr>
        <sz val="13"/>
        <rFont val="Times New Roman"/>
        <family val="1"/>
      </rPr>
      <t xml:space="preserve">, інтерактивної панелі, </t>
    </r>
    <r>
      <rPr>
        <b/>
        <sz val="13"/>
        <rFont val="Times New Roman"/>
        <family val="1"/>
      </rPr>
      <t>мультимедійного обладнання</t>
    </r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 xml:space="preserve">№ UA-2018-05-18-001973-a </t>
    </r>
    <r>
      <rPr>
        <sz val="13"/>
        <rFont val="Times New Roman"/>
        <family val="1"/>
      </rPr>
      <t xml:space="preserve"> від 18.05.2018 року</t>
    </r>
  </si>
  <si>
    <r>
      <t>Закупівля на придбання</t>
    </r>
    <r>
      <rPr>
        <b/>
        <sz val="13"/>
        <rFont val="Times New Roman"/>
        <family val="1"/>
      </rPr>
      <t xml:space="preserve"> крісел-мішків, стільців мобільних дитячих</t>
    </r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>№ UA-2018-06-11-000920-a</t>
    </r>
    <r>
      <rPr>
        <sz val="13"/>
        <rFont val="Times New Roman"/>
        <family val="1"/>
      </rPr>
      <t xml:space="preserve"> не відбулася; </t>
    </r>
    <r>
      <rPr>
        <u val="single"/>
        <sz val="13"/>
        <rFont val="Times New Roman"/>
        <family val="1"/>
      </rPr>
      <t>№ UA -2018-07-19-000821-b</t>
    </r>
    <r>
      <rPr>
        <sz val="13"/>
        <rFont val="Times New Roman"/>
        <family val="1"/>
      </rPr>
      <t xml:space="preserve"> від 19.07.2018 року</t>
    </r>
  </si>
  <si>
    <r>
      <t>Закупівля на придбання</t>
    </r>
    <r>
      <rPr>
        <b/>
        <sz val="13"/>
        <rFont val="Times New Roman"/>
        <family val="1"/>
      </rPr>
      <t xml:space="preserve"> інтерактивної дошки,</t>
    </r>
    <r>
      <rPr>
        <sz val="13"/>
        <rFont val="Times New Roman"/>
        <family val="1"/>
      </rPr>
      <t xml:space="preserve"> інтерактивної панелі, </t>
    </r>
    <r>
      <rPr>
        <b/>
        <sz val="13"/>
        <rFont val="Times New Roman"/>
        <family val="1"/>
      </rPr>
      <t>мультимедійного обладнання</t>
    </r>
    <r>
      <rPr>
        <sz val="13"/>
        <rFont val="Times New Roman"/>
        <family val="1"/>
      </rPr>
      <t xml:space="preserve"> № UA-2018-05-18-001973-a  від 18.05.2018 року</t>
    </r>
  </si>
  <si>
    <r>
      <t xml:space="preserve">Закупівля  наборів «LEGO», </t>
    </r>
    <r>
      <rPr>
        <b/>
        <sz val="13"/>
        <rFont val="Times New Roman"/>
        <family val="1"/>
      </rPr>
      <t>набору «Наука та технологія», конструктору, пісочниці з підсвічуванням, поля для робототехніки</t>
    </r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>№ UA-2018-07-13-000436-b</t>
    </r>
    <r>
      <rPr>
        <sz val="13"/>
        <rFont val="Times New Roman"/>
        <family val="1"/>
      </rPr>
      <t xml:space="preserve"> від 13.07.2018</t>
    </r>
  </si>
  <si>
    <r>
      <t xml:space="preserve">Закупівля персональних комп'ютерів, </t>
    </r>
    <r>
      <rPr>
        <b/>
        <sz val="13"/>
        <rFont val="Times New Roman"/>
        <family val="1"/>
      </rPr>
      <t xml:space="preserve">ноутбуків    </t>
    </r>
    <r>
      <rPr>
        <sz val="13"/>
        <rFont val="Times New Roman"/>
        <family val="1"/>
      </rPr>
      <t xml:space="preserve">               </t>
    </r>
    <r>
      <rPr>
        <u val="single"/>
        <sz val="13"/>
        <rFont val="Times New Roman"/>
        <family val="1"/>
      </rPr>
      <t>№ UA-2018-06-08-001026-a</t>
    </r>
    <r>
      <rPr>
        <sz val="13"/>
        <rFont val="Times New Roman"/>
        <family val="1"/>
      </rPr>
      <t xml:space="preserve"> не відбулася; </t>
    </r>
    <r>
      <rPr>
        <u val="single"/>
        <sz val="13"/>
        <rFont val="Times New Roman"/>
        <family val="1"/>
      </rPr>
      <t>№ UA-2018-07-20-001068-c</t>
    </r>
    <r>
      <rPr>
        <sz val="13"/>
        <rFont val="Times New Roman"/>
        <family val="1"/>
      </rPr>
      <t xml:space="preserve"> від 20.07.2018;</t>
    </r>
    <r>
      <rPr>
        <b/>
        <sz val="13"/>
        <rFont val="Times New Roman"/>
        <family val="1"/>
      </rPr>
      <t xml:space="preserve"> закупівля  наборів «LEGO»</t>
    </r>
    <r>
      <rPr>
        <sz val="13"/>
        <rFont val="Times New Roman"/>
        <family val="1"/>
      </rPr>
      <t xml:space="preserve">, набору «Наука та технологія», конструктору, пісочниці з підсвічуванням, поля для робототехніки </t>
    </r>
    <r>
      <rPr>
        <u val="single"/>
        <sz val="13"/>
        <rFont val="Times New Roman"/>
        <family val="1"/>
      </rPr>
      <t>№ UA-2018-07-13-000436-b</t>
    </r>
    <r>
      <rPr>
        <sz val="13"/>
        <rFont val="Times New Roman"/>
        <family val="1"/>
      </rPr>
      <t xml:space="preserve"> від 13.07.2018</t>
    </r>
  </si>
  <si>
    <r>
      <t>Закупівля</t>
    </r>
    <r>
      <rPr>
        <b/>
        <sz val="13"/>
        <rFont val="Times New Roman"/>
        <family val="1"/>
      </rPr>
      <t xml:space="preserve"> мультимедійного обладнання</t>
    </r>
    <r>
      <rPr>
        <u val="single"/>
        <sz val="13"/>
        <rFont val="Times New Roman"/>
        <family val="1"/>
      </rPr>
      <t xml:space="preserve"> № UA-2018-07-20-001108-c</t>
    </r>
    <r>
      <rPr>
        <sz val="13"/>
        <rFont val="Times New Roman"/>
        <family val="1"/>
      </rPr>
      <t xml:space="preserve"> від 20.07.2018;закупівля  </t>
    </r>
    <r>
      <rPr>
        <b/>
        <sz val="13"/>
        <rFont val="Times New Roman"/>
        <family val="1"/>
      </rPr>
      <t>мікроскопу біологічного</t>
    </r>
    <r>
      <rPr>
        <sz val="13"/>
        <rFont val="Times New Roman"/>
        <family val="1"/>
      </rPr>
      <t xml:space="preserve"> - </t>
    </r>
    <r>
      <rPr>
        <u val="single"/>
        <sz val="13"/>
        <rFont val="Times New Roman"/>
        <family val="1"/>
      </rPr>
      <t>№ UA-2018-07-20-001193-c</t>
    </r>
    <r>
      <rPr>
        <sz val="13"/>
        <rFont val="Times New Roman"/>
        <family val="1"/>
      </rPr>
      <t xml:space="preserve"> від 20.07.2018; закупівля </t>
    </r>
    <r>
      <rPr>
        <b/>
        <sz val="13"/>
        <rFont val="Times New Roman"/>
        <family val="1"/>
      </rPr>
      <t>метеостанції</t>
    </r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>№ UA-2018-07-24-001031-c</t>
    </r>
    <r>
      <rPr>
        <sz val="13"/>
        <rFont val="Times New Roman"/>
        <family val="1"/>
      </rPr>
      <t xml:space="preserve"> від 24.07.2018</t>
    </r>
  </si>
  <si>
    <r>
      <t xml:space="preserve">Закупівля </t>
    </r>
    <r>
      <rPr>
        <u val="single"/>
        <sz val="13"/>
        <rFont val="Times New Roman"/>
        <family val="1"/>
      </rPr>
      <t>№ UA-2018-04-27-001290-a</t>
    </r>
    <r>
      <rPr>
        <sz val="13"/>
        <rFont val="Times New Roman"/>
        <family val="1"/>
      </rPr>
      <t xml:space="preserve"> від 27.04.2018 року </t>
    </r>
  </si>
  <si>
    <r>
      <t xml:space="preserve">Закупівля на придбання </t>
    </r>
    <r>
      <rPr>
        <b/>
        <sz val="13"/>
        <rFont val="Times New Roman"/>
        <family val="1"/>
      </rPr>
      <t>інтерактивної дошки</t>
    </r>
    <r>
      <rPr>
        <sz val="13"/>
        <rFont val="Times New Roman"/>
        <family val="1"/>
      </rPr>
      <t xml:space="preserve">, інтерактивної панелі, мультимедійного обладнання </t>
    </r>
    <r>
      <rPr>
        <u val="single"/>
        <sz val="13"/>
        <rFont val="Times New Roman"/>
        <family val="1"/>
      </rPr>
      <t xml:space="preserve">№ UA-2018-05-18-001973-a </t>
    </r>
    <r>
      <rPr>
        <sz val="13"/>
        <rFont val="Times New Roman"/>
        <family val="1"/>
      </rPr>
      <t xml:space="preserve"> від 18.05.2018 року; закупівля персональних комп'ютерів,</t>
    </r>
    <r>
      <rPr>
        <b/>
        <sz val="13"/>
        <rFont val="Times New Roman"/>
        <family val="1"/>
      </rPr>
      <t xml:space="preserve"> ноутбуків</t>
    </r>
    <r>
      <rPr>
        <sz val="13"/>
        <rFont val="Times New Roman"/>
        <family val="1"/>
      </rPr>
      <t xml:space="preserve">              </t>
    </r>
    <r>
      <rPr>
        <u val="single"/>
        <sz val="13"/>
        <rFont val="Times New Roman"/>
        <family val="1"/>
      </rPr>
      <t>№ UA-2018-06-08-001026-a</t>
    </r>
    <r>
      <rPr>
        <sz val="13"/>
        <rFont val="Times New Roman"/>
        <family val="1"/>
      </rPr>
      <t xml:space="preserve"> не відбулася; </t>
    </r>
    <r>
      <rPr>
        <u val="single"/>
        <sz val="13"/>
        <rFont val="Times New Roman"/>
        <family val="1"/>
      </rPr>
      <t>№ UA-2018-07-20-001068-c</t>
    </r>
    <r>
      <rPr>
        <sz val="13"/>
        <rFont val="Times New Roman"/>
        <family val="1"/>
      </rPr>
      <t xml:space="preserve"> від 20.07.2018; закупівля </t>
    </r>
    <r>
      <rPr>
        <b/>
        <sz val="13"/>
        <rFont val="Times New Roman"/>
        <family val="1"/>
      </rPr>
      <t>бігових доріжок, орбітреків</t>
    </r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>№ UA-2018-06-01-000409-b</t>
    </r>
    <r>
      <rPr>
        <sz val="13"/>
        <rFont val="Times New Roman"/>
        <family val="1"/>
      </rPr>
      <t xml:space="preserve"> від 01.06.2018- не відбулася; </t>
    </r>
    <r>
      <rPr>
        <u val="single"/>
        <sz val="13"/>
        <rFont val="Times New Roman"/>
        <family val="1"/>
      </rPr>
      <t>№ UA-2018-06-25-000132-b від 25.06.2018</t>
    </r>
  </si>
  <si>
    <r>
      <t xml:space="preserve">Закупівля на придбання </t>
    </r>
    <r>
      <rPr>
        <b/>
        <sz val="13"/>
        <rFont val="Times New Roman"/>
        <family val="1"/>
      </rPr>
      <t>метеостанції</t>
    </r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>№ UA-2018-07-24-001031-c</t>
    </r>
    <r>
      <rPr>
        <sz val="13"/>
        <rFont val="Times New Roman"/>
        <family val="1"/>
      </rPr>
      <t xml:space="preserve"> від 24.07.2018</t>
    </r>
  </si>
  <si>
    <r>
      <t xml:space="preserve">Закупівля на придбання </t>
    </r>
    <r>
      <rPr>
        <b/>
        <sz val="13"/>
        <rFont val="Times New Roman"/>
        <family val="1"/>
      </rPr>
      <t>крісел-мішків,</t>
    </r>
    <r>
      <rPr>
        <sz val="13"/>
        <rFont val="Times New Roman"/>
        <family val="1"/>
      </rPr>
      <t xml:space="preserve"> стільців мобільних дитячих </t>
    </r>
    <r>
      <rPr>
        <u val="single"/>
        <sz val="13"/>
        <rFont val="Times New Roman"/>
        <family val="1"/>
      </rPr>
      <t>№ UA-2018-06-11-000920-a</t>
    </r>
    <r>
      <rPr>
        <sz val="13"/>
        <rFont val="Times New Roman"/>
        <family val="1"/>
      </rPr>
      <t xml:space="preserve"> не відбулася; </t>
    </r>
    <r>
      <rPr>
        <u val="single"/>
        <sz val="13"/>
        <rFont val="Times New Roman"/>
        <family val="1"/>
      </rPr>
      <t>№ UA -2018-07-19-000821-b</t>
    </r>
    <r>
      <rPr>
        <sz val="13"/>
        <rFont val="Times New Roman"/>
        <family val="1"/>
      </rPr>
      <t xml:space="preserve"> від 19.07.2018 року</t>
    </r>
  </si>
  <si>
    <r>
      <t xml:space="preserve">Закупівля </t>
    </r>
    <r>
      <rPr>
        <b/>
        <sz val="13"/>
        <rFont val="Times New Roman"/>
        <family val="1"/>
      </rPr>
      <t>рятувальних поясів</t>
    </r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>№ UA-2018-06-21-002603-a</t>
    </r>
    <r>
      <rPr>
        <sz val="13"/>
        <rFont val="Times New Roman"/>
        <family val="1"/>
      </rPr>
      <t xml:space="preserve"> від 21.06.2018 року; закупівля </t>
    </r>
    <r>
      <rPr>
        <b/>
        <sz val="13"/>
        <rFont val="Times New Roman"/>
        <family val="1"/>
      </rPr>
      <t>карабінів туристичних</t>
    </r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>№ UA-2018-06-21-002210-a</t>
    </r>
    <r>
      <rPr>
        <sz val="13"/>
        <rFont val="Times New Roman"/>
        <family val="1"/>
      </rPr>
      <t xml:space="preserve"> від 21.06.2018 року - не відбулася; повторна № UA-2018-07-04-001486-c від 04.07.2018 року; закупівля </t>
    </r>
    <r>
      <rPr>
        <b/>
        <sz val="13"/>
        <rFont val="Times New Roman"/>
        <family val="1"/>
      </rPr>
      <t>квитків в аквапарк</t>
    </r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>№ UA-2018-06-25-001165-b</t>
    </r>
    <r>
      <rPr>
        <sz val="13"/>
        <rFont val="Times New Roman"/>
        <family val="1"/>
      </rPr>
      <t xml:space="preserve"> від 25.06.2018 - не відбулася; </t>
    </r>
    <r>
      <rPr>
        <u val="single"/>
        <sz val="13"/>
        <rFont val="Times New Roman"/>
        <family val="1"/>
      </rPr>
      <t>№ UA-2018-07-09-001338-c</t>
    </r>
    <r>
      <rPr>
        <sz val="13"/>
        <rFont val="Times New Roman"/>
        <family val="1"/>
      </rPr>
      <t xml:space="preserve"> від 09.07.2018 року - повторно не відбулася</t>
    </r>
  </si>
  <si>
    <r>
      <t xml:space="preserve">Закупівля послуги з </t>
    </r>
    <r>
      <rPr>
        <b/>
        <sz val="13"/>
        <rFont val="Times New Roman"/>
        <family val="1"/>
      </rPr>
      <t>харчування</t>
    </r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>№ UA-2018-06-27-001444-a</t>
    </r>
    <r>
      <rPr>
        <sz val="13"/>
        <rFont val="Times New Roman"/>
        <family val="1"/>
      </rPr>
      <t xml:space="preserve"> від 27.06.2018 року - не відбулася; повторно </t>
    </r>
    <r>
      <rPr>
        <u val="single"/>
        <sz val="13"/>
        <rFont val="Times New Roman"/>
        <family val="1"/>
      </rPr>
      <t>№ UA-2018-07-18-000006-c</t>
    </r>
    <r>
      <rPr>
        <sz val="13"/>
        <rFont val="Times New Roman"/>
        <family val="1"/>
      </rPr>
      <t xml:space="preserve"> від 18.07.2018</t>
    </r>
  </si>
  <si>
    <r>
      <t xml:space="preserve">Закупівля </t>
    </r>
    <r>
      <rPr>
        <u val="single"/>
        <sz val="13"/>
        <rFont val="Times New Roman"/>
        <family val="1"/>
      </rPr>
      <t>№ UA-2018-04-10-000409-c</t>
    </r>
    <r>
      <rPr>
        <sz val="13"/>
        <rFont val="Times New Roman"/>
        <family val="1"/>
      </rPr>
      <t xml:space="preserve"> від 10.04.2018 року, </t>
    </r>
    <r>
      <rPr>
        <u val="single"/>
        <sz val="13"/>
        <rFont val="Times New Roman"/>
        <family val="1"/>
      </rPr>
      <t>№ UA-2018-04-17-002900-a</t>
    </r>
    <r>
      <rPr>
        <sz val="13"/>
        <rFont val="Times New Roman"/>
        <family val="1"/>
      </rPr>
      <t xml:space="preserve"> від 17.04.2018 року</t>
    </r>
  </si>
  <si>
    <r>
      <t xml:space="preserve">Закупівля </t>
    </r>
    <r>
      <rPr>
        <u val="single"/>
        <sz val="13"/>
        <rFont val="Times New Roman"/>
        <family val="1"/>
      </rPr>
      <t>№ UA-2018-04-26-001127-b</t>
    </r>
    <r>
      <rPr>
        <sz val="13"/>
        <rFont val="Times New Roman"/>
        <family val="1"/>
      </rPr>
      <t xml:space="preserve"> від 26.04.2018 року</t>
    </r>
  </si>
  <si>
    <r>
      <t xml:space="preserve">Закупівля </t>
    </r>
    <r>
      <rPr>
        <b/>
        <sz val="13"/>
        <rFont val="Times New Roman"/>
        <family val="1"/>
      </rPr>
      <t>побутової техніки</t>
    </r>
    <r>
      <rPr>
        <sz val="13"/>
        <rFont val="Times New Roman"/>
        <family val="1"/>
      </rPr>
      <t xml:space="preserve">: </t>
    </r>
    <r>
      <rPr>
        <u val="single"/>
        <sz val="13"/>
        <rFont val="Times New Roman"/>
        <family val="1"/>
      </rPr>
      <t>№ UA-2018-06-08-002934-a</t>
    </r>
    <r>
      <rPr>
        <sz val="13"/>
        <rFont val="Times New Roman"/>
        <family val="1"/>
      </rPr>
      <t xml:space="preserve"> від 08.06.2018 року (правльна машина);                      </t>
    </r>
    <r>
      <rPr>
        <u val="single"/>
        <sz val="13"/>
        <rFont val="Times New Roman"/>
        <family val="1"/>
      </rPr>
      <t>№ UA-2018-04-03-001620-c</t>
    </r>
    <r>
      <rPr>
        <sz val="13"/>
        <rFont val="Times New Roman"/>
        <family val="1"/>
      </rPr>
      <t xml:space="preserve"> від 03.04.2018 року (електроплита ); закупівля </t>
    </r>
    <r>
      <rPr>
        <b/>
        <sz val="13"/>
        <rFont val="Times New Roman"/>
        <family val="1"/>
      </rPr>
      <t>меблів</t>
    </r>
    <r>
      <rPr>
        <sz val="13"/>
        <rFont val="Times New Roman"/>
        <family val="1"/>
      </rPr>
      <t xml:space="preserve">: </t>
    </r>
    <r>
      <rPr>
        <u val="single"/>
        <sz val="13"/>
        <rFont val="Times New Roman"/>
        <family val="1"/>
      </rPr>
      <t>№ UA-2018-05-08-001491-b</t>
    </r>
    <r>
      <rPr>
        <sz val="13"/>
        <rFont val="Times New Roman"/>
        <family val="1"/>
      </rPr>
      <t xml:space="preserve"> від 08.05.2018 року (світлодіодний стіл); закупівля </t>
    </r>
    <r>
      <rPr>
        <b/>
        <sz val="13"/>
        <rFont val="Times New Roman"/>
        <family val="1"/>
      </rPr>
      <t>іншого обладнання</t>
    </r>
    <r>
      <rPr>
        <sz val="13"/>
        <rFont val="Times New Roman"/>
        <family val="1"/>
      </rPr>
      <t xml:space="preserve">: </t>
    </r>
    <r>
      <rPr>
        <u val="single"/>
        <sz val="13"/>
        <rFont val="Times New Roman"/>
        <family val="1"/>
      </rPr>
      <t>№ UA-2018-06-12-000339-a</t>
    </r>
    <r>
      <rPr>
        <sz val="13"/>
        <rFont val="Times New Roman"/>
        <family val="1"/>
      </rPr>
      <t xml:space="preserve"> від 12.06.2018 року (джерело безперебійного живлення)</t>
    </r>
  </si>
  <si>
    <r>
      <t xml:space="preserve">Закупівля </t>
    </r>
    <r>
      <rPr>
        <b/>
        <sz val="13"/>
        <rFont val="Times New Roman"/>
        <family val="1"/>
      </rPr>
      <t>меблів</t>
    </r>
    <r>
      <rPr>
        <sz val="13"/>
        <rFont val="Times New Roman"/>
        <family val="1"/>
      </rPr>
      <t xml:space="preserve">: </t>
    </r>
    <r>
      <rPr>
        <u val="single"/>
        <sz val="13"/>
        <rFont val="Times New Roman"/>
        <family val="1"/>
      </rPr>
      <t>№ UA-2018-05-30-001810-a</t>
    </r>
    <r>
      <rPr>
        <sz val="13"/>
        <rFont val="Times New Roman"/>
        <family val="1"/>
      </rPr>
      <t xml:space="preserve"> від 30.05.2018 року (кухонні меблі); </t>
    </r>
    <r>
      <rPr>
        <u val="single"/>
        <sz val="13"/>
        <rFont val="Times New Roman"/>
        <family val="1"/>
      </rPr>
      <t>№ UA-2018-05-11-001793-c</t>
    </r>
    <r>
      <rPr>
        <sz val="13"/>
        <rFont val="Times New Roman"/>
        <family val="1"/>
      </rPr>
      <t xml:space="preserve"> від 11.05.2018 року (шкільні шафи);                           </t>
    </r>
    <r>
      <rPr>
        <u val="single"/>
        <sz val="13"/>
        <rFont val="Times New Roman"/>
        <family val="1"/>
      </rPr>
      <t>№ UA-2018-05-08-001629-b</t>
    </r>
    <r>
      <rPr>
        <sz val="13"/>
        <rFont val="Times New Roman"/>
        <family val="1"/>
      </rPr>
      <t xml:space="preserve"> від 08.05.2018 року (спец.меблі для дітей з інвалідністю); закупівля </t>
    </r>
    <r>
      <rPr>
        <b/>
        <sz val="13"/>
        <rFont val="Times New Roman"/>
        <family val="1"/>
      </rPr>
      <t>оргтехніки:</t>
    </r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>№ UA-2018-06-07-003138-a</t>
    </r>
    <r>
      <rPr>
        <sz val="13"/>
        <rFont val="Times New Roman"/>
        <family val="1"/>
      </rPr>
      <t xml:space="preserve"> від 07.06.2018 року (інтерактивна дошка);                          </t>
    </r>
    <r>
      <rPr>
        <u val="single"/>
        <sz val="13"/>
        <rFont val="Times New Roman"/>
        <family val="1"/>
      </rPr>
      <t>№ UA-2018-05-08-001579-b</t>
    </r>
    <r>
      <rPr>
        <sz val="13"/>
        <rFont val="Times New Roman"/>
        <family val="1"/>
      </rPr>
      <t xml:space="preserve"> від 08.05.2018 року (телевізор); </t>
    </r>
    <r>
      <rPr>
        <u val="single"/>
        <sz val="13"/>
        <rFont val="Times New Roman"/>
        <family val="1"/>
      </rPr>
      <t>№ UA-2018-05-08-001536-b</t>
    </r>
    <r>
      <rPr>
        <sz val="13"/>
        <rFont val="Times New Roman"/>
        <family val="1"/>
      </rPr>
      <t xml:space="preserve"> від 08.05.2018 року (комп'ютерна мережа)</t>
    </r>
  </si>
  <si>
    <r>
      <t xml:space="preserve">Закупівля </t>
    </r>
    <r>
      <rPr>
        <b/>
        <sz val="13"/>
        <rFont val="Times New Roman"/>
        <family val="1"/>
      </rPr>
      <t>оргтехніки</t>
    </r>
    <r>
      <rPr>
        <sz val="13"/>
        <rFont val="Times New Roman"/>
        <family val="1"/>
      </rPr>
      <t xml:space="preserve">: </t>
    </r>
    <r>
      <rPr>
        <u val="single"/>
        <sz val="13"/>
        <rFont val="Times New Roman"/>
        <family val="1"/>
      </rPr>
      <t>№ UA-2018-05-21-000906-c</t>
    </r>
    <r>
      <rPr>
        <sz val="13"/>
        <rFont val="Times New Roman"/>
        <family val="1"/>
      </rPr>
      <t xml:space="preserve"> від 21.05.2018 (моноблок); </t>
    </r>
    <r>
      <rPr>
        <u val="single"/>
        <sz val="13"/>
        <rFont val="Times New Roman"/>
        <family val="1"/>
      </rPr>
      <t>№ UA-2018-06-25-000398-b</t>
    </r>
    <r>
      <rPr>
        <sz val="13"/>
        <rFont val="Times New Roman"/>
        <family val="1"/>
      </rPr>
      <t xml:space="preserve"> від 25.06.2018  (багатофункційного пристрій)</t>
    </r>
  </si>
  <si>
    <r>
      <t xml:space="preserve">Закупівля </t>
    </r>
    <r>
      <rPr>
        <b/>
        <sz val="13"/>
        <rFont val="Times New Roman"/>
        <family val="1"/>
      </rPr>
      <t>диванів</t>
    </r>
    <r>
      <rPr>
        <sz val="13"/>
        <rFont val="Times New Roman"/>
        <family val="1"/>
      </rPr>
      <t xml:space="preserve"> для відвідувачів </t>
    </r>
    <r>
      <rPr>
        <u val="single"/>
        <sz val="13"/>
        <rFont val="Times New Roman"/>
        <family val="1"/>
      </rPr>
      <t>№ UA-2018-04-24-000499-b</t>
    </r>
    <r>
      <rPr>
        <sz val="13"/>
        <rFont val="Times New Roman"/>
        <family val="1"/>
      </rPr>
      <t xml:space="preserve"> від 24.04.2018 року; закупівля </t>
    </r>
    <r>
      <rPr>
        <u val="single"/>
        <sz val="13"/>
        <rFont val="Times New Roman"/>
        <family val="1"/>
      </rPr>
      <t>№ UA-2018-05-30-002731-a</t>
    </r>
    <r>
      <rPr>
        <sz val="13"/>
        <rFont val="Times New Roman"/>
        <family val="1"/>
      </rPr>
      <t xml:space="preserve"> від 30.05.2018 року (жалюзі); закупівля </t>
    </r>
    <r>
      <rPr>
        <b/>
        <sz val="13"/>
        <rFont val="Times New Roman"/>
        <family val="1"/>
      </rPr>
      <t>лав</t>
    </r>
    <r>
      <rPr>
        <sz val="13"/>
        <rFont val="Times New Roman"/>
        <family val="1"/>
      </rPr>
      <t xml:space="preserve"> для роздягальні </t>
    </r>
    <r>
      <rPr>
        <u val="single"/>
        <sz val="13"/>
        <rFont val="Times New Roman"/>
        <family val="1"/>
      </rPr>
      <t xml:space="preserve"> № UA-2018-06-07-002376-a</t>
    </r>
    <r>
      <rPr>
        <sz val="13"/>
        <rFont val="Times New Roman"/>
        <family val="1"/>
      </rPr>
      <t xml:space="preserve"> від 07.06.2018 року</t>
    </r>
  </si>
  <si>
    <t>рецепція, акустична система, коврики для фітнеса</t>
  </si>
  <si>
    <r>
      <t xml:space="preserve">Закупівля на придбання </t>
    </r>
    <r>
      <rPr>
        <b/>
        <sz val="13"/>
        <rFont val="Times New Roman"/>
        <family val="1"/>
      </rPr>
      <t>крісел-мішків, стільців мобільних дитячих</t>
    </r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>№ UA-2018-06-11-000920-a</t>
    </r>
    <r>
      <rPr>
        <sz val="13"/>
        <rFont val="Times New Roman"/>
        <family val="1"/>
      </rPr>
      <t xml:space="preserve"> не відбулася; </t>
    </r>
    <r>
      <rPr>
        <u val="single"/>
        <sz val="13"/>
        <rFont val="Times New Roman"/>
        <family val="1"/>
      </rPr>
      <t xml:space="preserve">№ UA-2018-07-19-000821-b </t>
    </r>
    <r>
      <rPr>
        <sz val="13"/>
        <rFont val="Times New Roman"/>
        <family val="1"/>
      </rPr>
      <t xml:space="preserve">від 19.07.2018 року; закупівля </t>
    </r>
    <r>
      <rPr>
        <b/>
        <sz val="13"/>
        <rFont val="Times New Roman"/>
        <family val="1"/>
      </rPr>
      <t>велотренажера і степ-платформи</t>
    </r>
    <r>
      <rPr>
        <sz val="13"/>
        <rFont val="Times New Roman"/>
        <family val="1"/>
      </rPr>
      <t xml:space="preserve">  </t>
    </r>
    <r>
      <rPr>
        <u val="single"/>
        <sz val="13"/>
        <rFont val="Times New Roman"/>
        <family val="1"/>
      </rPr>
      <t>№ UA-2018-06-01-000409-b</t>
    </r>
    <r>
      <rPr>
        <sz val="13"/>
        <rFont val="Times New Roman"/>
        <family val="1"/>
      </rPr>
      <t xml:space="preserve"> від 01.06.2018- не відбулася; </t>
    </r>
    <r>
      <rPr>
        <u val="single"/>
        <sz val="13"/>
        <rFont val="Times New Roman"/>
        <family val="1"/>
      </rPr>
      <t>№ UA-2018-06-25-000132-b</t>
    </r>
    <r>
      <rPr>
        <sz val="13"/>
        <rFont val="Times New Roman"/>
        <family val="1"/>
      </rPr>
      <t xml:space="preserve"> від 25.06.2018</t>
    </r>
  </si>
  <si>
    <t>UA-2018-08-03-000093-c</t>
  </si>
  <si>
    <t>Реалізовано</t>
  </si>
  <si>
    <t>каса 01.08.2018</t>
  </si>
  <si>
    <t>каса 01.08.</t>
  </si>
  <si>
    <r>
      <t xml:space="preserve">       станом на </t>
    </r>
    <r>
      <rPr>
        <u val="single"/>
        <sz val="16"/>
        <color indexed="8"/>
        <rFont val="Times New Roman"/>
        <family val="1"/>
      </rPr>
      <t xml:space="preserve">  01.08.2018   </t>
    </r>
    <r>
      <rPr>
        <sz val="16"/>
        <color indexed="8"/>
        <rFont val="Times New Roman"/>
        <family val="1"/>
      </rPr>
      <t xml:space="preserve"> року    </t>
    </r>
  </si>
  <si>
    <r>
      <t xml:space="preserve">Закупівля на придбання інтерактивної дошки, інтерактивної панелі, </t>
    </r>
    <r>
      <rPr>
        <b/>
        <sz val="13"/>
        <rFont val="Times New Roman"/>
        <family val="1"/>
      </rPr>
      <t xml:space="preserve">мультимедійного обладнання </t>
    </r>
    <r>
      <rPr>
        <sz val="13"/>
        <rFont val="Times New Roman"/>
        <family val="1"/>
      </rPr>
      <t xml:space="preserve">№ UA-2018-05-18-001973-a  від 18.05.2018 року; закупівля </t>
    </r>
    <r>
      <rPr>
        <b/>
        <sz val="13"/>
        <rFont val="Times New Roman"/>
        <family val="1"/>
      </rPr>
      <t>персональних комп'ютерів,</t>
    </r>
    <r>
      <rPr>
        <sz val="13"/>
        <rFont val="Times New Roman"/>
        <family val="1"/>
      </rPr>
      <t xml:space="preserve"> ноутбуків № UA-2018-06-08-001026-a не відбулася; </t>
    </r>
    <r>
      <rPr>
        <u val="single"/>
        <sz val="13"/>
        <rFont val="Times New Roman"/>
        <family val="1"/>
      </rPr>
      <t>№ UA-2018-07-20-001068-c</t>
    </r>
    <r>
      <rPr>
        <sz val="13"/>
        <rFont val="Times New Roman"/>
        <family val="1"/>
      </rPr>
      <t xml:space="preserve"> від 20.07.2018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</si>
</sst>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00"/>
    <numFmt numFmtId="181" formatCode="0.000000"/>
  </numFmts>
  <fonts count="7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1"/>
      <name val="Times New Roman"/>
      <family val="1"/>
    </font>
    <font>
      <u val="single"/>
      <sz val="16"/>
      <color indexed="8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b/>
      <u val="single"/>
      <sz val="13"/>
      <name val="Times New Roman"/>
      <family val="1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36"/>
      <name val="Times New Roman"/>
      <family val="1"/>
    </font>
    <font>
      <b/>
      <sz val="11"/>
      <color indexed="8"/>
      <name val="Times New Roman"/>
      <family val="1"/>
    </font>
    <font>
      <sz val="11"/>
      <color indexed="16"/>
      <name val="Times New Roman"/>
      <family val="1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b/>
      <u val="single"/>
      <sz val="11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7" tint="-0.24997000396251678"/>
      <name val="Times New Roman"/>
      <family val="1"/>
    </font>
    <font>
      <b/>
      <sz val="11"/>
      <color rgb="FF000000"/>
      <name val="Times New Roman"/>
      <family val="1"/>
    </font>
    <font>
      <sz val="11"/>
      <color theme="5" tint="-0.4999699890613556"/>
      <name val="Times New Roman"/>
      <family val="1"/>
    </font>
    <font>
      <b/>
      <sz val="11"/>
      <color theme="1" tint="0.24998000264167786"/>
      <name val="Times New Roman"/>
      <family val="1"/>
    </font>
    <font>
      <sz val="11"/>
      <color theme="1" tint="0.24998000264167786"/>
      <name val="Times New Roman"/>
      <family val="1"/>
    </font>
    <font>
      <b/>
      <u val="single"/>
      <sz val="11"/>
      <color theme="1" tint="0.24998000264167786"/>
      <name val="Times New Roman"/>
      <family val="1"/>
    </font>
    <font>
      <sz val="16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173" fontId="59" fillId="0" borderId="10" xfId="0" applyNumberFormat="1" applyFont="1" applyFill="1" applyBorder="1" applyAlignment="1">
      <alignment horizontal="right" vertical="center" wrapText="1"/>
    </xf>
    <xf numFmtId="172" fontId="60" fillId="0" borderId="10" xfId="0" applyNumberFormat="1" applyFont="1" applyFill="1" applyBorder="1" applyAlignment="1">
      <alignment horizontal="right" vertical="center" wrapText="1"/>
    </xf>
    <xf numFmtId="172" fontId="60" fillId="0" borderId="10" xfId="0" applyNumberFormat="1" applyFont="1" applyFill="1" applyBorder="1" applyAlignment="1">
      <alignment horizontal="right"/>
    </xf>
    <xf numFmtId="173" fontId="59" fillId="0" borderId="10" xfId="0" applyNumberFormat="1" applyFont="1" applyFill="1" applyBorder="1" applyAlignment="1">
      <alignment horizontal="center" vertical="center" wrapText="1"/>
    </xf>
    <xf numFmtId="173" fontId="60" fillId="0" borderId="10" xfId="0" applyNumberFormat="1" applyFont="1" applyFill="1" applyBorder="1" applyAlignment="1">
      <alignment horizontal="right" vertical="center" wrapText="1"/>
    </xf>
    <xf numFmtId="172" fontId="59" fillId="0" borderId="10" xfId="0" applyNumberFormat="1" applyFont="1" applyFill="1" applyBorder="1" applyAlignment="1">
      <alignment horizontal="right" vertical="center" wrapText="1"/>
    </xf>
    <xf numFmtId="173" fontId="60" fillId="0" borderId="10" xfId="0" applyNumberFormat="1" applyFont="1" applyFill="1" applyBorder="1" applyAlignment="1">
      <alignment horizontal="center"/>
    </xf>
    <xf numFmtId="173" fontId="59" fillId="0" borderId="10" xfId="0" applyNumberFormat="1" applyFont="1" applyFill="1" applyBorder="1" applyAlignment="1">
      <alignment horizontal="right" vertical="center"/>
    </xf>
    <xf numFmtId="0" fontId="61" fillId="0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vertical="center" wrapText="1"/>
    </xf>
    <xf numFmtId="0" fontId="64" fillId="0" borderId="0" xfId="0" applyFont="1" applyFill="1" applyAlignment="1">
      <alignment vertical="center" wrapText="1"/>
    </xf>
    <xf numFmtId="0" fontId="63" fillId="0" borderId="11" xfId="0" applyFont="1" applyFill="1" applyBorder="1" applyAlignment="1">
      <alignment horizontal="center" vertical="center" wrapText="1"/>
    </xf>
    <xf numFmtId="173" fontId="5" fillId="0" borderId="11" xfId="42" applyNumberFormat="1" applyFont="1" applyFill="1" applyBorder="1" applyAlignment="1" applyProtection="1">
      <alignment horizontal="center" vertical="center" wrapText="1"/>
      <protection/>
    </xf>
    <xf numFmtId="172" fontId="59" fillId="0" borderId="10" xfId="0" applyNumberFormat="1" applyFont="1" applyFill="1" applyBorder="1" applyAlignment="1">
      <alignment horizontal="right" vertical="center"/>
    </xf>
    <xf numFmtId="0" fontId="63" fillId="0" borderId="0" xfId="0" applyFont="1" applyFill="1" applyAlignment="1">
      <alignment vertical="center"/>
    </xf>
    <xf numFmtId="0" fontId="65" fillId="0" borderId="0" xfId="0" applyFont="1" applyFill="1" applyAlignment="1">
      <alignment vertical="center" wrapText="1"/>
    </xf>
    <xf numFmtId="0" fontId="65" fillId="0" borderId="0" xfId="0" applyFont="1" applyFill="1" applyAlignment="1">
      <alignment vertical="center"/>
    </xf>
    <xf numFmtId="3" fontId="65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center" vertical="center" wrapText="1"/>
    </xf>
    <xf numFmtId="173" fontId="5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2" fontId="63" fillId="0" borderId="0" xfId="0" applyNumberFormat="1" applyFont="1" applyFill="1" applyAlignment="1">
      <alignment vertical="center" wrapText="1"/>
    </xf>
    <xf numFmtId="172" fontId="66" fillId="0" borderId="0" xfId="0" applyNumberFormat="1" applyFont="1" applyFill="1" applyAlignment="1">
      <alignment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173" fontId="63" fillId="0" borderId="0" xfId="0" applyNumberFormat="1" applyFont="1" applyFill="1" applyAlignment="1">
      <alignment vertical="center" wrapText="1"/>
    </xf>
    <xf numFmtId="173" fontId="59" fillId="0" borderId="13" xfId="0" applyNumberFormat="1" applyFont="1" applyFill="1" applyBorder="1" applyAlignment="1">
      <alignment horizontal="right" vertical="center" wrapText="1"/>
    </xf>
    <xf numFmtId="0" fontId="62" fillId="0" borderId="14" xfId="0" applyFont="1" applyFill="1" applyBorder="1" applyAlignment="1">
      <alignment horizontal="center" vertical="center" wrapText="1"/>
    </xf>
    <xf numFmtId="173" fontId="5" fillId="0" borderId="15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80" fontId="59" fillId="0" borderId="10" xfId="0" applyNumberFormat="1" applyFont="1" applyFill="1" applyBorder="1" applyAlignment="1">
      <alignment horizontal="right" vertical="center" wrapText="1"/>
    </xf>
    <xf numFmtId="180" fontId="59" fillId="0" borderId="10" xfId="0" applyNumberFormat="1" applyFont="1" applyFill="1" applyBorder="1" applyAlignment="1">
      <alignment horizontal="right" vertical="center"/>
    </xf>
    <xf numFmtId="0" fontId="68" fillId="0" borderId="0" xfId="0" applyFont="1" applyFill="1" applyAlignment="1">
      <alignment vertical="center" wrapText="1"/>
    </xf>
    <xf numFmtId="0" fontId="69" fillId="0" borderId="0" xfId="0" applyFont="1" applyFill="1" applyAlignment="1">
      <alignment vertical="center" wrapText="1"/>
    </xf>
    <xf numFmtId="0" fontId="70" fillId="0" borderId="0" xfId="0" applyFont="1" applyFill="1" applyAlignment="1">
      <alignment vertical="center" wrapText="1"/>
    </xf>
    <xf numFmtId="172" fontId="59" fillId="0" borderId="16" xfId="0" applyNumberFormat="1" applyFont="1" applyFill="1" applyBorder="1" applyAlignment="1">
      <alignment horizontal="right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7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72" fillId="0" borderId="0" xfId="0" applyFont="1" applyFill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vertical="center" wrapText="1"/>
    </xf>
    <xf numFmtId="0" fontId="63" fillId="0" borderId="17" xfId="0" applyFont="1" applyFill="1" applyBorder="1" applyAlignment="1">
      <alignment vertical="center" wrapText="1"/>
    </xf>
    <xf numFmtId="0" fontId="63" fillId="0" borderId="21" xfId="0" applyFont="1" applyFill="1" applyBorder="1" applyAlignment="1">
      <alignment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left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lef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9" fillId="0" borderId="23" xfId="0" applyFont="1" applyFill="1" applyBorder="1" applyAlignment="1">
      <alignment horizontal="left" vertical="center" wrapText="1"/>
    </xf>
    <xf numFmtId="174" fontId="59" fillId="0" borderId="16" xfId="0" applyNumberFormat="1" applyFont="1" applyFill="1" applyBorder="1" applyAlignment="1">
      <alignment horizontal="right" vertical="center" wrapText="1"/>
    </xf>
    <xf numFmtId="0" fontId="63" fillId="0" borderId="17" xfId="0" applyFont="1" applyFill="1" applyBorder="1" applyAlignment="1">
      <alignment horizontal="right" vertical="center" wrapText="1"/>
    </xf>
    <xf numFmtId="173" fontId="59" fillId="0" borderId="16" xfId="0" applyNumberFormat="1" applyFont="1" applyFill="1" applyBorder="1" applyAlignment="1">
      <alignment horizontal="right" vertical="center" wrapText="1"/>
    </xf>
    <xf numFmtId="172" fontId="59" fillId="0" borderId="16" xfId="0" applyNumberFormat="1" applyFont="1" applyFill="1" applyBorder="1" applyAlignment="1">
      <alignment horizontal="right" vertical="center" wrapText="1"/>
    </xf>
    <xf numFmtId="0" fontId="59" fillId="0" borderId="17" xfId="0" applyFont="1" applyFill="1" applyBorder="1" applyAlignment="1">
      <alignment horizontal="right" vertical="center" wrapText="1"/>
    </xf>
    <xf numFmtId="172" fontId="59" fillId="0" borderId="17" xfId="0" applyNumberFormat="1" applyFont="1" applyFill="1" applyBorder="1" applyAlignment="1">
      <alignment horizontal="right" vertical="center" wrapText="1"/>
    </xf>
    <xf numFmtId="172" fontId="59" fillId="0" borderId="21" xfId="0" applyNumberFormat="1" applyFont="1" applyFill="1" applyBorder="1" applyAlignment="1">
      <alignment horizontal="right" vertical="center" wrapText="1"/>
    </xf>
    <xf numFmtId="173" fontId="59" fillId="0" borderId="21" xfId="0" applyNumberFormat="1" applyFont="1" applyFill="1" applyBorder="1" applyAlignment="1">
      <alignment horizontal="right" vertical="center" wrapText="1"/>
    </xf>
    <xf numFmtId="0" fontId="63" fillId="0" borderId="21" xfId="0" applyFont="1" applyFill="1" applyBorder="1" applyAlignment="1">
      <alignment horizontal="right" vertical="center" wrapText="1"/>
    </xf>
    <xf numFmtId="0" fontId="59" fillId="0" borderId="16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6"/>
  <sheetViews>
    <sheetView tabSelected="1" view="pageBreakPreview" zoomScale="60" zoomScalePageLayoutView="0" workbookViewId="0" topLeftCell="A1">
      <selection activeCell="P9" sqref="P9"/>
    </sheetView>
  </sheetViews>
  <sheetFormatPr defaultColWidth="14.421875" defaultRowHeight="15" customHeight="1"/>
  <cols>
    <col min="1" max="1" width="5.00390625" style="48" customWidth="1"/>
    <col min="2" max="2" width="16.7109375" style="48" customWidth="1"/>
    <col min="3" max="3" width="34.57421875" style="48" customWidth="1"/>
    <col min="4" max="4" width="55.7109375" style="48" customWidth="1"/>
    <col min="5" max="5" width="14.28125" style="48" customWidth="1"/>
    <col min="6" max="6" width="12.140625" style="48" customWidth="1"/>
    <col min="7" max="7" width="19.28125" style="48" customWidth="1"/>
    <col min="8" max="9" width="14.28125" style="48" customWidth="1"/>
    <col min="10" max="10" width="53.7109375" style="21" bestFit="1" customWidth="1"/>
    <col min="11" max="11" width="14.57421875" style="48" customWidth="1"/>
    <col min="12" max="12" width="17.57421875" style="48" customWidth="1"/>
    <col min="13" max="25" width="8.8515625" style="48" customWidth="1"/>
    <col min="26" max="16384" width="14.421875" style="48" customWidth="1"/>
  </cols>
  <sheetData>
    <row r="1" spans="1:11" ht="24.75" customHeigh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 customHeight="1">
      <c r="A2" s="59" t="s">
        <v>89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6.5" customHeight="1">
      <c r="A3" s="61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3:4" ht="13.5" customHeight="1">
      <c r="C4" s="39"/>
      <c r="D4" s="39"/>
    </row>
    <row r="5" spans="1:25" s="12" customFormat="1" ht="38.25" customHeight="1">
      <c r="A5" s="53" t="s">
        <v>2</v>
      </c>
      <c r="B5" s="53" t="s">
        <v>3</v>
      </c>
      <c r="C5" s="53" t="s">
        <v>4</v>
      </c>
      <c r="D5" s="53" t="s">
        <v>5</v>
      </c>
      <c r="E5" s="56" t="s">
        <v>6</v>
      </c>
      <c r="F5" s="58"/>
      <c r="G5" s="56" t="s">
        <v>7</v>
      </c>
      <c r="H5" s="57"/>
      <c r="I5" s="58"/>
      <c r="J5" s="62" t="s">
        <v>8</v>
      </c>
      <c r="K5" s="53" t="s">
        <v>9</v>
      </c>
      <c r="L5" s="53" t="s">
        <v>10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s="12" customFormat="1" ht="45" customHeight="1">
      <c r="A6" s="54"/>
      <c r="B6" s="54"/>
      <c r="C6" s="54"/>
      <c r="D6" s="54"/>
      <c r="E6" s="53" t="s">
        <v>11</v>
      </c>
      <c r="F6" s="53" t="s">
        <v>12</v>
      </c>
      <c r="G6" s="53" t="s">
        <v>13</v>
      </c>
      <c r="H6" s="56" t="s">
        <v>14</v>
      </c>
      <c r="I6" s="58"/>
      <c r="J6" s="54"/>
      <c r="K6" s="54"/>
      <c r="L6" s="54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s="12" customFormat="1" ht="26.25" customHeight="1">
      <c r="A7" s="55"/>
      <c r="B7" s="55"/>
      <c r="C7" s="55"/>
      <c r="D7" s="55"/>
      <c r="E7" s="55"/>
      <c r="F7" s="55"/>
      <c r="G7" s="55"/>
      <c r="H7" s="9" t="s">
        <v>15</v>
      </c>
      <c r="I7" s="9" t="s">
        <v>12</v>
      </c>
      <c r="J7" s="55"/>
      <c r="K7" s="55"/>
      <c r="L7" s="55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s="12" customFormat="1" ht="23.25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22">
        <v>10</v>
      </c>
      <c r="K8" s="10">
        <v>11</v>
      </c>
      <c r="L8" s="10">
        <v>12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12" s="12" customFormat="1" ht="114" customHeight="1">
      <c r="A9" s="32">
        <v>1</v>
      </c>
      <c r="B9" s="32">
        <v>222</v>
      </c>
      <c r="C9" s="33" t="s">
        <v>16</v>
      </c>
      <c r="D9" s="32" t="s">
        <v>55</v>
      </c>
      <c r="E9" s="6">
        <v>224</v>
      </c>
      <c r="F9" s="1">
        <f>I9</f>
        <v>0</v>
      </c>
      <c r="G9" s="4" t="s">
        <v>32</v>
      </c>
      <c r="H9" s="1">
        <v>224</v>
      </c>
      <c r="I9" s="1">
        <v>0</v>
      </c>
      <c r="J9" s="23" t="s">
        <v>64</v>
      </c>
      <c r="K9" s="10" t="s">
        <v>37</v>
      </c>
      <c r="L9" s="14" t="s">
        <v>37</v>
      </c>
    </row>
    <row r="10" spans="1:13" s="12" customFormat="1" ht="81.75" customHeight="1">
      <c r="A10" s="46">
        <v>2</v>
      </c>
      <c r="B10" s="46">
        <v>289</v>
      </c>
      <c r="C10" s="47" t="s">
        <v>17</v>
      </c>
      <c r="D10" s="32" t="s">
        <v>55</v>
      </c>
      <c r="E10" s="45">
        <v>2000</v>
      </c>
      <c r="F10" s="1">
        <f>I10</f>
        <v>1872</v>
      </c>
      <c r="G10" s="4" t="s">
        <v>33</v>
      </c>
      <c r="H10" s="1">
        <v>2000</v>
      </c>
      <c r="I10" s="6">
        <v>1872</v>
      </c>
      <c r="J10" s="24" t="s">
        <v>65</v>
      </c>
      <c r="K10" s="10" t="s">
        <v>86</v>
      </c>
      <c r="L10" s="14" t="s">
        <v>37</v>
      </c>
      <c r="M10" s="34">
        <f>H10-I10</f>
        <v>128</v>
      </c>
    </row>
    <row r="11" spans="1:17" s="12" customFormat="1" ht="77.25" customHeight="1">
      <c r="A11" s="49">
        <v>3</v>
      </c>
      <c r="B11" s="49">
        <v>293</v>
      </c>
      <c r="C11" s="64" t="s">
        <v>18</v>
      </c>
      <c r="D11" s="49" t="s">
        <v>56</v>
      </c>
      <c r="E11" s="79">
        <v>1988.238</v>
      </c>
      <c r="F11" s="81">
        <f>I11+I12</f>
        <v>751.2</v>
      </c>
      <c r="G11" s="4" t="s">
        <v>34</v>
      </c>
      <c r="H11" s="1">
        <v>335.4</v>
      </c>
      <c r="I11" s="35">
        <v>0</v>
      </c>
      <c r="J11" s="22" t="s">
        <v>66</v>
      </c>
      <c r="K11" s="36" t="s">
        <v>37</v>
      </c>
      <c r="L11" s="14" t="s">
        <v>37</v>
      </c>
      <c r="O11" s="18" t="s">
        <v>40</v>
      </c>
      <c r="P11" s="18" t="s">
        <v>41</v>
      </c>
      <c r="Q11" s="18" t="s">
        <v>42</v>
      </c>
    </row>
    <row r="12" spans="1:17" s="12" customFormat="1" ht="75.75" customHeight="1">
      <c r="A12" s="63"/>
      <c r="B12" s="63"/>
      <c r="C12" s="65"/>
      <c r="D12" s="63"/>
      <c r="E12" s="80"/>
      <c r="F12" s="80"/>
      <c r="G12" s="4" t="s">
        <v>33</v>
      </c>
      <c r="H12" s="1">
        <v>1652.838</v>
      </c>
      <c r="I12" s="6">
        <v>751.2</v>
      </c>
      <c r="J12" s="37" t="s">
        <v>67</v>
      </c>
      <c r="K12" s="10" t="s">
        <v>37</v>
      </c>
      <c r="L12" s="14" t="s">
        <v>37</v>
      </c>
      <c r="O12" s="18">
        <v>373</v>
      </c>
      <c r="P12" s="18" t="s">
        <v>43</v>
      </c>
      <c r="Q12" s="18" t="s">
        <v>44</v>
      </c>
    </row>
    <row r="13" spans="1:17" s="12" customFormat="1" ht="41.25" customHeight="1">
      <c r="A13" s="49">
        <v>4</v>
      </c>
      <c r="B13" s="49">
        <v>295</v>
      </c>
      <c r="C13" s="64" t="s">
        <v>19</v>
      </c>
      <c r="D13" s="49" t="s">
        <v>57</v>
      </c>
      <c r="E13" s="82">
        <v>1989.198</v>
      </c>
      <c r="F13" s="81">
        <f>I13+I14</f>
        <v>375.6</v>
      </c>
      <c r="G13" s="4" t="s">
        <v>35</v>
      </c>
      <c r="H13" s="1">
        <v>26.388</v>
      </c>
      <c r="I13" s="1">
        <v>0</v>
      </c>
      <c r="J13" s="23" t="s">
        <v>37</v>
      </c>
      <c r="K13" s="10" t="s">
        <v>37</v>
      </c>
      <c r="L13" s="14" t="s">
        <v>37</v>
      </c>
      <c r="O13" s="18"/>
      <c r="P13" s="18"/>
      <c r="Q13" s="18"/>
    </row>
    <row r="14" spans="1:18" s="12" customFormat="1" ht="128.25" customHeight="1">
      <c r="A14" s="63"/>
      <c r="B14" s="63"/>
      <c r="C14" s="65"/>
      <c r="D14" s="63"/>
      <c r="E14" s="80"/>
      <c r="F14" s="80"/>
      <c r="G14" s="4" t="s">
        <v>33</v>
      </c>
      <c r="H14" s="1">
        <v>1962.81</v>
      </c>
      <c r="I14" s="6">
        <v>375.6</v>
      </c>
      <c r="J14" s="23" t="s">
        <v>90</v>
      </c>
      <c r="K14" s="10" t="s">
        <v>37</v>
      </c>
      <c r="L14" s="14" t="s">
        <v>37</v>
      </c>
      <c r="O14" s="38">
        <v>373</v>
      </c>
      <c r="P14" s="38" t="s">
        <v>45</v>
      </c>
      <c r="Q14" s="38" t="s">
        <v>85</v>
      </c>
      <c r="R14" s="38"/>
    </row>
    <row r="15" spans="1:17" s="12" customFormat="1" ht="66.75">
      <c r="A15" s="49">
        <v>5</v>
      </c>
      <c r="B15" s="49">
        <v>349</v>
      </c>
      <c r="C15" s="51" t="s">
        <v>20</v>
      </c>
      <c r="D15" s="49" t="s">
        <v>58</v>
      </c>
      <c r="E15" s="82">
        <v>1991.19</v>
      </c>
      <c r="F15" s="81">
        <f>I15+I16</f>
        <v>0</v>
      </c>
      <c r="G15" s="4" t="s">
        <v>35</v>
      </c>
      <c r="H15" s="1">
        <v>674.88</v>
      </c>
      <c r="I15" s="1">
        <v>0</v>
      </c>
      <c r="J15" s="23" t="s">
        <v>68</v>
      </c>
      <c r="K15" s="10" t="s">
        <v>37</v>
      </c>
      <c r="L15" s="14" t="s">
        <v>37</v>
      </c>
      <c r="O15" s="18">
        <v>349</v>
      </c>
      <c r="P15" s="19" t="s">
        <v>46</v>
      </c>
      <c r="Q15" s="18" t="s">
        <v>47</v>
      </c>
    </row>
    <row r="16" spans="1:12" s="12" customFormat="1" ht="125.25" customHeight="1">
      <c r="A16" s="63"/>
      <c r="B16" s="69"/>
      <c r="C16" s="70"/>
      <c r="D16" s="63"/>
      <c r="E16" s="83"/>
      <c r="F16" s="83"/>
      <c r="G16" s="4" t="s">
        <v>33</v>
      </c>
      <c r="H16" s="1">
        <v>1316.31</v>
      </c>
      <c r="I16" s="1">
        <v>0</v>
      </c>
      <c r="J16" s="23" t="s">
        <v>69</v>
      </c>
      <c r="K16" s="10" t="s">
        <v>37</v>
      </c>
      <c r="L16" s="14" t="s">
        <v>37</v>
      </c>
    </row>
    <row r="17" spans="1:16" s="12" customFormat="1" ht="33">
      <c r="A17" s="71">
        <v>6</v>
      </c>
      <c r="B17" s="49">
        <v>373</v>
      </c>
      <c r="C17" s="64" t="s">
        <v>21</v>
      </c>
      <c r="D17" s="49" t="s">
        <v>51</v>
      </c>
      <c r="E17" s="82">
        <v>1982</v>
      </c>
      <c r="F17" s="81">
        <f>I17+I18</f>
        <v>0</v>
      </c>
      <c r="G17" s="4" t="s">
        <v>35</v>
      </c>
      <c r="H17" s="1">
        <v>54</v>
      </c>
      <c r="I17" s="1">
        <v>0</v>
      </c>
      <c r="J17" s="23" t="s">
        <v>37</v>
      </c>
      <c r="K17" s="10" t="s">
        <v>37</v>
      </c>
      <c r="L17" s="14" t="s">
        <v>37</v>
      </c>
      <c r="P17" s="17" t="s">
        <v>50</v>
      </c>
    </row>
    <row r="18" spans="1:12" s="12" customFormat="1" ht="91.5" customHeight="1">
      <c r="A18" s="63"/>
      <c r="B18" s="69"/>
      <c r="C18" s="72"/>
      <c r="D18" s="69"/>
      <c r="E18" s="84"/>
      <c r="F18" s="83"/>
      <c r="G18" s="4" t="s">
        <v>33</v>
      </c>
      <c r="H18" s="1">
        <v>1928</v>
      </c>
      <c r="I18" s="1">
        <v>0</v>
      </c>
      <c r="J18" s="23" t="s">
        <v>70</v>
      </c>
      <c r="K18" s="10" t="s">
        <v>37</v>
      </c>
      <c r="L18" s="14" t="s">
        <v>37</v>
      </c>
    </row>
    <row r="19" spans="1:12" s="12" customFormat="1" ht="44.25" customHeight="1">
      <c r="A19" s="49">
        <v>7</v>
      </c>
      <c r="B19" s="49">
        <v>469</v>
      </c>
      <c r="C19" s="64" t="s">
        <v>22</v>
      </c>
      <c r="D19" s="49" t="s">
        <v>60</v>
      </c>
      <c r="E19" s="82">
        <v>1990.031</v>
      </c>
      <c r="F19" s="81">
        <f>I19+I20+I21</f>
        <v>547.959</v>
      </c>
      <c r="G19" s="4" t="s">
        <v>32</v>
      </c>
      <c r="H19" s="1">
        <v>1175.5</v>
      </c>
      <c r="I19" s="1">
        <v>459.661</v>
      </c>
      <c r="J19" s="23" t="s">
        <v>71</v>
      </c>
      <c r="K19" s="10" t="s">
        <v>37</v>
      </c>
      <c r="L19" s="14" t="s">
        <v>37</v>
      </c>
    </row>
    <row r="20" spans="1:15" s="12" customFormat="1" ht="169.5" customHeight="1">
      <c r="A20" s="75"/>
      <c r="B20" s="73"/>
      <c r="C20" s="74"/>
      <c r="D20" s="73"/>
      <c r="E20" s="85"/>
      <c r="F20" s="86"/>
      <c r="G20" s="4" t="s">
        <v>33</v>
      </c>
      <c r="H20" s="1">
        <v>673.773</v>
      </c>
      <c r="I20" s="6">
        <f>34.8+39.698</f>
        <v>74.49799999999999</v>
      </c>
      <c r="J20" s="23" t="s">
        <v>72</v>
      </c>
      <c r="K20" s="10" t="s">
        <v>37</v>
      </c>
      <c r="L20" s="14" t="s">
        <v>37</v>
      </c>
      <c r="N20" s="42">
        <v>39698</v>
      </c>
      <c r="O20" s="43" t="s">
        <v>88</v>
      </c>
    </row>
    <row r="21" spans="1:14" s="12" customFormat="1" ht="117">
      <c r="A21" s="63"/>
      <c r="B21" s="69"/>
      <c r="C21" s="72"/>
      <c r="D21" s="69"/>
      <c r="E21" s="83"/>
      <c r="F21" s="83"/>
      <c r="G21" s="4" t="s">
        <v>36</v>
      </c>
      <c r="H21" s="1">
        <v>140.758</v>
      </c>
      <c r="I21" s="1">
        <v>13.8</v>
      </c>
      <c r="J21" s="23" t="s">
        <v>84</v>
      </c>
      <c r="K21" s="10" t="s">
        <v>37</v>
      </c>
      <c r="L21" s="14" t="s">
        <v>37</v>
      </c>
      <c r="M21" s="42">
        <v>13.8</v>
      </c>
      <c r="N21" s="43" t="s">
        <v>87</v>
      </c>
    </row>
    <row r="22" spans="1:17" s="12" customFormat="1" ht="143.25" customHeight="1">
      <c r="A22" s="49">
        <v>8</v>
      </c>
      <c r="B22" s="49">
        <v>612</v>
      </c>
      <c r="C22" s="64" t="s">
        <v>23</v>
      </c>
      <c r="D22" s="49" t="s">
        <v>61</v>
      </c>
      <c r="E22" s="82">
        <v>400</v>
      </c>
      <c r="F22" s="81">
        <f>I22+I23+I24</f>
        <v>0</v>
      </c>
      <c r="G22" s="4" t="s">
        <v>32</v>
      </c>
      <c r="H22" s="1">
        <v>205</v>
      </c>
      <c r="I22" s="1">
        <v>0</v>
      </c>
      <c r="J22" s="15" t="s">
        <v>63</v>
      </c>
      <c r="K22" s="10" t="s">
        <v>37</v>
      </c>
      <c r="L22" s="14" t="s">
        <v>37</v>
      </c>
      <c r="O22" s="20">
        <v>469612</v>
      </c>
      <c r="P22" s="18" t="s">
        <v>48</v>
      </c>
      <c r="Q22" s="18" t="s">
        <v>49</v>
      </c>
    </row>
    <row r="23" spans="1:12" s="12" customFormat="1" ht="42" customHeight="1">
      <c r="A23" s="75"/>
      <c r="B23" s="75"/>
      <c r="C23" s="66"/>
      <c r="D23" s="67"/>
      <c r="E23" s="87"/>
      <c r="F23" s="86"/>
      <c r="G23" s="4" t="s">
        <v>33</v>
      </c>
      <c r="H23" s="1">
        <v>70</v>
      </c>
      <c r="I23" s="1">
        <v>0</v>
      </c>
      <c r="J23" s="24" t="s">
        <v>73</v>
      </c>
      <c r="K23" s="10" t="s">
        <v>37</v>
      </c>
      <c r="L23" s="14" t="s">
        <v>37</v>
      </c>
    </row>
    <row r="24" spans="1:12" s="12" customFormat="1" ht="74.25" customHeight="1">
      <c r="A24" s="63"/>
      <c r="B24" s="63"/>
      <c r="C24" s="65"/>
      <c r="D24" s="68"/>
      <c r="E24" s="80"/>
      <c r="F24" s="80"/>
      <c r="G24" s="4" t="s">
        <v>34</v>
      </c>
      <c r="H24" s="1">
        <v>125</v>
      </c>
      <c r="I24" s="1">
        <v>0</v>
      </c>
      <c r="J24" s="24" t="s">
        <v>74</v>
      </c>
      <c r="K24" s="10" t="s">
        <v>37</v>
      </c>
      <c r="L24" s="14" t="s">
        <v>37</v>
      </c>
    </row>
    <row r="25" spans="1:12" s="12" customFormat="1" ht="28.5" customHeight="1">
      <c r="A25" s="76" t="s">
        <v>24</v>
      </c>
      <c r="B25" s="77"/>
      <c r="C25" s="77"/>
      <c r="D25" s="78"/>
      <c r="E25" s="2">
        <f>SUM(E9:E24)</f>
        <v>12564.657</v>
      </c>
      <c r="F25" s="2">
        <f>SUM(F9:F24)</f>
        <v>3546.7589999999996</v>
      </c>
      <c r="G25" s="4" t="s">
        <v>37</v>
      </c>
      <c r="H25" s="2">
        <f>SUM(H9:H24)</f>
        <v>12564.657</v>
      </c>
      <c r="I25" s="5">
        <f>SUM(I9:I24)</f>
        <v>3546.759</v>
      </c>
      <c r="J25" s="25"/>
      <c r="K25" s="10" t="s">
        <v>37</v>
      </c>
      <c r="L25" s="14" t="s">
        <v>37</v>
      </c>
    </row>
    <row r="26" spans="1:12" s="12" customFormat="1" ht="150.75">
      <c r="A26" s="49">
        <v>9</v>
      </c>
      <c r="B26" s="49">
        <v>27</v>
      </c>
      <c r="C26" s="51" t="s">
        <v>25</v>
      </c>
      <c r="D26" s="49" t="s">
        <v>52</v>
      </c>
      <c r="E26" s="82">
        <v>103</v>
      </c>
      <c r="F26" s="81">
        <f>I26+I27</f>
        <v>14.199</v>
      </c>
      <c r="G26" s="4" t="s">
        <v>35</v>
      </c>
      <c r="H26" s="6">
        <v>69.9</v>
      </c>
      <c r="I26" s="6">
        <v>14.199</v>
      </c>
      <c r="J26" s="28" t="s">
        <v>75</v>
      </c>
      <c r="K26" s="10" t="s">
        <v>37</v>
      </c>
      <c r="L26" s="14" t="s">
        <v>37</v>
      </c>
    </row>
    <row r="27" spans="1:12" s="12" customFormat="1" ht="66.75">
      <c r="A27" s="69"/>
      <c r="B27" s="69"/>
      <c r="C27" s="70"/>
      <c r="D27" s="69"/>
      <c r="E27" s="84"/>
      <c r="F27" s="83"/>
      <c r="G27" s="4" t="s">
        <v>38</v>
      </c>
      <c r="H27" s="6">
        <v>33.1</v>
      </c>
      <c r="I27" s="6">
        <v>0</v>
      </c>
      <c r="J27" s="28" t="s">
        <v>76</v>
      </c>
      <c r="K27" s="10" t="s">
        <v>37</v>
      </c>
      <c r="L27" s="14" t="s">
        <v>37</v>
      </c>
    </row>
    <row r="28" spans="1:12" s="12" customFormat="1" ht="50.25">
      <c r="A28" s="49">
        <v>10</v>
      </c>
      <c r="B28" s="49">
        <v>158</v>
      </c>
      <c r="C28" s="64" t="s">
        <v>26</v>
      </c>
      <c r="D28" s="49" t="s">
        <v>54</v>
      </c>
      <c r="E28" s="82">
        <v>1525.23</v>
      </c>
      <c r="F28" s="81">
        <f>I28+I29+I30</f>
        <v>422.97609</v>
      </c>
      <c r="G28" s="4" t="s">
        <v>32</v>
      </c>
      <c r="H28" s="6">
        <v>1274.55</v>
      </c>
      <c r="I28" s="6">
        <f>113.0004+2.14229+278.8524</f>
        <v>393.99509</v>
      </c>
      <c r="J28" s="26" t="s">
        <v>77</v>
      </c>
      <c r="K28" s="10" t="s">
        <v>37</v>
      </c>
      <c r="L28" s="14" t="s">
        <v>37</v>
      </c>
    </row>
    <row r="29" spans="1:12" s="12" customFormat="1" ht="60.75" customHeight="1">
      <c r="A29" s="73"/>
      <c r="B29" s="73"/>
      <c r="C29" s="74"/>
      <c r="D29" s="73"/>
      <c r="E29" s="85"/>
      <c r="F29" s="86"/>
      <c r="G29" s="4" t="s">
        <v>39</v>
      </c>
      <c r="H29" s="6">
        <v>221.65</v>
      </c>
      <c r="I29" s="6">
        <v>0</v>
      </c>
      <c r="J29" s="27" t="s">
        <v>37</v>
      </c>
      <c r="K29" s="10" t="s">
        <v>37</v>
      </c>
      <c r="L29" s="14" t="s">
        <v>37</v>
      </c>
    </row>
    <row r="30" spans="1:14" s="12" customFormat="1" ht="80.25" customHeight="1">
      <c r="A30" s="72"/>
      <c r="B30" s="72"/>
      <c r="C30" s="72"/>
      <c r="D30" s="69"/>
      <c r="E30" s="83"/>
      <c r="F30" s="83"/>
      <c r="G30" s="4" t="s">
        <v>33</v>
      </c>
      <c r="H30" s="6">
        <v>29.03</v>
      </c>
      <c r="I30" s="6">
        <f>19.991+8.99</f>
        <v>28.981</v>
      </c>
      <c r="J30" s="28" t="s">
        <v>81</v>
      </c>
      <c r="K30" s="10" t="s">
        <v>37</v>
      </c>
      <c r="L30" s="14" t="s">
        <v>37</v>
      </c>
      <c r="M30" s="17" t="s">
        <v>62</v>
      </c>
      <c r="N30" s="30">
        <f>H30-I30</f>
        <v>0.04899999999999949</v>
      </c>
    </row>
    <row r="31" spans="1:12" s="12" customFormat="1" ht="38.25" customHeight="1">
      <c r="A31" s="49">
        <v>11</v>
      </c>
      <c r="B31" s="49">
        <v>448</v>
      </c>
      <c r="C31" s="64" t="s">
        <v>27</v>
      </c>
      <c r="D31" s="49" t="s">
        <v>59</v>
      </c>
      <c r="E31" s="82">
        <v>400</v>
      </c>
      <c r="F31" s="81">
        <f>I31+I32</f>
        <v>154.36948999999998</v>
      </c>
      <c r="G31" s="4" t="s">
        <v>32</v>
      </c>
      <c r="H31" s="1">
        <v>350</v>
      </c>
      <c r="I31" s="6">
        <f>125.6112+2.14229</f>
        <v>127.75349</v>
      </c>
      <c r="J31" s="28" t="s">
        <v>78</v>
      </c>
      <c r="K31" s="10" t="s">
        <v>37</v>
      </c>
      <c r="L31" s="14" t="s">
        <v>37</v>
      </c>
    </row>
    <row r="32" spans="1:14" s="12" customFormat="1" ht="94.5" customHeight="1">
      <c r="A32" s="69"/>
      <c r="B32" s="69"/>
      <c r="C32" s="72"/>
      <c r="D32" s="69"/>
      <c r="E32" s="80"/>
      <c r="F32" s="80"/>
      <c r="G32" s="4" t="s">
        <v>36</v>
      </c>
      <c r="H32" s="1">
        <v>50</v>
      </c>
      <c r="I32" s="40">
        <f>16.284+3.498+6.834</f>
        <v>26.616</v>
      </c>
      <c r="J32" s="28" t="s">
        <v>82</v>
      </c>
      <c r="K32" s="10" t="s">
        <v>37</v>
      </c>
      <c r="L32" s="14" t="s">
        <v>37</v>
      </c>
      <c r="M32" s="31">
        <f>H32-I32</f>
        <v>23.384</v>
      </c>
      <c r="N32" s="17" t="s">
        <v>83</v>
      </c>
    </row>
    <row r="33" spans="1:12" s="12" customFormat="1" ht="28.5" customHeight="1">
      <c r="A33" s="76" t="s">
        <v>28</v>
      </c>
      <c r="B33" s="77"/>
      <c r="C33" s="77"/>
      <c r="D33" s="78"/>
      <c r="E33" s="3">
        <f>SUM(E26:E32)</f>
        <v>2028.23</v>
      </c>
      <c r="F33" s="3">
        <f>SUM(F26:F32)</f>
        <v>591.54458</v>
      </c>
      <c r="G33" s="7" t="s">
        <v>37</v>
      </c>
      <c r="H33" s="3">
        <f>SUM(H26:H32)</f>
        <v>2028.23</v>
      </c>
      <c r="I33" s="3">
        <f>SUM(I26:I32)</f>
        <v>591.54458</v>
      </c>
      <c r="J33" s="25"/>
      <c r="K33" s="10" t="s">
        <v>37</v>
      </c>
      <c r="L33" s="14" t="s">
        <v>37</v>
      </c>
    </row>
    <row r="34" spans="1:14" s="12" customFormat="1" ht="150.75">
      <c r="A34" s="51">
        <v>12</v>
      </c>
      <c r="B34" s="49">
        <v>85</v>
      </c>
      <c r="C34" s="51" t="s">
        <v>29</v>
      </c>
      <c r="D34" s="49" t="s">
        <v>53</v>
      </c>
      <c r="E34" s="88">
        <v>352.922</v>
      </c>
      <c r="F34" s="81">
        <f>I34+I35</f>
        <v>223.28847000000002</v>
      </c>
      <c r="G34" s="4" t="s">
        <v>34</v>
      </c>
      <c r="H34" s="8">
        <v>82.157</v>
      </c>
      <c r="I34" s="41">
        <f>3.7+7.193+4.087+8.90483+8.92964</f>
        <v>32.81447</v>
      </c>
      <c r="J34" s="28" t="s">
        <v>79</v>
      </c>
      <c r="K34" s="10" t="s">
        <v>37</v>
      </c>
      <c r="L34" s="14" t="s">
        <v>37</v>
      </c>
      <c r="M34" s="44">
        <v>8929.64</v>
      </c>
      <c r="N34" s="43" t="s">
        <v>88</v>
      </c>
    </row>
    <row r="35" spans="1:14" s="12" customFormat="1" ht="184.5">
      <c r="A35" s="52"/>
      <c r="B35" s="50"/>
      <c r="C35" s="52"/>
      <c r="D35" s="50"/>
      <c r="E35" s="80"/>
      <c r="F35" s="80"/>
      <c r="G35" s="4" t="s">
        <v>33</v>
      </c>
      <c r="H35" s="8">
        <v>270.765</v>
      </c>
      <c r="I35" s="16">
        <f>66.749+98.736+24.989</f>
        <v>190.47400000000002</v>
      </c>
      <c r="J35" s="28" t="s">
        <v>80</v>
      </c>
      <c r="K35" s="10" t="s">
        <v>37</v>
      </c>
      <c r="L35" s="14" t="s">
        <v>37</v>
      </c>
      <c r="N35" s="12">
        <v>98736</v>
      </c>
    </row>
    <row r="36" spans="1:12" s="12" customFormat="1" ht="16.5">
      <c r="A36" s="76" t="s">
        <v>30</v>
      </c>
      <c r="B36" s="77"/>
      <c r="C36" s="77"/>
      <c r="D36" s="78"/>
      <c r="E36" s="3">
        <f>E34</f>
        <v>352.922</v>
      </c>
      <c r="F36" s="3">
        <f>F34</f>
        <v>223.28847000000002</v>
      </c>
      <c r="G36" s="7" t="s">
        <v>37</v>
      </c>
      <c r="H36" s="3">
        <f>H34+H35</f>
        <v>352.92199999999997</v>
      </c>
      <c r="I36" s="3">
        <f>I34+I35</f>
        <v>223.28847000000002</v>
      </c>
      <c r="J36" s="25"/>
      <c r="K36" s="10" t="s">
        <v>37</v>
      </c>
      <c r="L36" s="14" t="s">
        <v>37</v>
      </c>
    </row>
    <row r="37" spans="1:12" s="12" customFormat="1" ht="16.5">
      <c r="A37" s="76" t="s">
        <v>31</v>
      </c>
      <c r="B37" s="77"/>
      <c r="C37" s="77"/>
      <c r="D37" s="78"/>
      <c r="E37" s="3">
        <f>E25+E33+E36</f>
        <v>14945.809</v>
      </c>
      <c r="F37" s="3">
        <f>F25+F33+F36</f>
        <v>4361.59205</v>
      </c>
      <c r="G37" s="7" t="s">
        <v>37</v>
      </c>
      <c r="H37" s="3">
        <f>H25+H33+H36</f>
        <v>14945.809</v>
      </c>
      <c r="I37" s="3">
        <f>I25+I33+I36</f>
        <v>4361.59205</v>
      </c>
      <c r="J37" s="25"/>
      <c r="K37" s="10" t="s">
        <v>37</v>
      </c>
      <c r="L37" s="14" t="s">
        <v>37</v>
      </c>
    </row>
    <row r="38" s="12" customFormat="1" ht="13.5">
      <c r="J38" s="29"/>
    </row>
    <row r="39" s="12" customFormat="1" ht="13.5" customHeight="1">
      <c r="J39" s="29"/>
    </row>
    <row r="40" s="12" customFormat="1" ht="13.5" customHeight="1">
      <c r="J40" s="29"/>
    </row>
    <row r="41" s="12" customFormat="1" ht="13.5" customHeight="1">
      <c r="J41" s="29"/>
    </row>
    <row r="42" s="12" customFormat="1" ht="13.5" customHeight="1">
      <c r="J42" s="29"/>
    </row>
    <row r="43" s="12" customFormat="1" ht="13.5" customHeight="1">
      <c r="J43" s="29"/>
    </row>
    <row r="44" s="12" customFormat="1" ht="13.5" customHeight="1">
      <c r="J44" s="29"/>
    </row>
    <row r="45" s="12" customFormat="1" ht="13.5" customHeight="1">
      <c r="J45" s="29"/>
    </row>
    <row r="46" s="12" customFormat="1" ht="13.5" customHeight="1">
      <c r="J46" s="29"/>
    </row>
    <row r="47" s="12" customFormat="1" ht="13.5" customHeight="1">
      <c r="J47" s="29"/>
    </row>
    <row r="48" s="12" customFormat="1" ht="13.5" customHeight="1">
      <c r="J48" s="29"/>
    </row>
    <row r="49" s="12" customFormat="1" ht="13.5" customHeight="1">
      <c r="J49" s="29"/>
    </row>
    <row r="50" s="12" customFormat="1" ht="13.5" customHeight="1">
      <c r="J50" s="29"/>
    </row>
    <row r="51" s="12" customFormat="1" ht="13.5" customHeight="1">
      <c r="J51" s="29"/>
    </row>
    <row r="52" s="12" customFormat="1" ht="13.5" customHeight="1">
      <c r="J52" s="29"/>
    </row>
    <row r="53" s="12" customFormat="1" ht="13.5" customHeight="1">
      <c r="J53" s="29"/>
    </row>
    <row r="54" s="12" customFormat="1" ht="13.5" customHeight="1">
      <c r="J54" s="29"/>
    </row>
    <row r="55" s="12" customFormat="1" ht="13.5" customHeight="1">
      <c r="J55" s="29"/>
    </row>
    <row r="56" s="12" customFormat="1" ht="13.5" customHeight="1">
      <c r="J56" s="29"/>
    </row>
    <row r="57" s="12" customFormat="1" ht="13.5" customHeight="1">
      <c r="J57" s="29"/>
    </row>
    <row r="58" s="12" customFormat="1" ht="13.5" customHeight="1">
      <c r="J58" s="29"/>
    </row>
    <row r="59" s="12" customFormat="1" ht="13.5" customHeight="1">
      <c r="J59" s="29"/>
    </row>
    <row r="60" s="12" customFormat="1" ht="13.5" customHeight="1">
      <c r="J60" s="29"/>
    </row>
    <row r="61" s="12" customFormat="1" ht="13.5" customHeight="1">
      <c r="J61" s="29"/>
    </row>
    <row r="62" s="12" customFormat="1" ht="13.5" customHeight="1">
      <c r="J62" s="29"/>
    </row>
    <row r="63" s="12" customFormat="1" ht="13.5" customHeight="1">
      <c r="J63" s="29"/>
    </row>
    <row r="64" s="12" customFormat="1" ht="13.5" customHeight="1">
      <c r="J64" s="29"/>
    </row>
    <row r="65" s="12" customFormat="1" ht="13.5" customHeight="1">
      <c r="J65" s="29"/>
    </row>
    <row r="66" s="12" customFormat="1" ht="13.5" customHeight="1">
      <c r="J66" s="29"/>
    </row>
    <row r="67" s="12" customFormat="1" ht="13.5" customHeight="1">
      <c r="J67" s="29"/>
    </row>
    <row r="68" s="12" customFormat="1" ht="13.5" customHeight="1">
      <c r="J68" s="29"/>
    </row>
    <row r="69" s="12" customFormat="1" ht="13.5" customHeight="1">
      <c r="J69" s="29"/>
    </row>
    <row r="70" s="12" customFormat="1" ht="13.5" customHeight="1">
      <c r="J70" s="29"/>
    </row>
    <row r="71" s="12" customFormat="1" ht="13.5" customHeight="1">
      <c r="J71" s="29"/>
    </row>
    <row r="72" s="12" customFormat="1" ht="13.5" customHeight="1">
      <c r="J72" s="29"/>
    </row>
    <row r="73" s="12" customFormat="1" ht="13.5" customHeight="1">
      <c r="J73" s="29"/>
    </row>
    <row r="74" s="12" customFormat="1" ht="13.5" customHeight="1">
      <c r="J74" s="29"/>
    </row>
    <row r="75" s="12" customFormat="1" ht="13.5" customHeight="1">
      <c r="J75" s="29"/>
    </row>
    <row r="76" s="12" customFormat="1" ht="13.5" customHeight="1">
      <c r="J76" s="29"/>
    </row>
    <row r="77" s="12" customFormat="1" ht="13.5" customHeight="1">
      <c r="J77" s="29"/>
    </row>
    <row r="78" s="12" customFormat="1" ht="13.5" customHeight="1">
      <c r="J78" s="29"/>
    </row>
    <row r="79" s="12" customFormat="1" ht="13.5" customHeight="1">
      <c r="J79" s="29"/>
    </row>
    <row r="80" s="12" customFormat="1" ht="13.5" customHeight="1">
      <c r="J80" s="29"/>
    </row>
    <row r="81" s="12" customFormat="1" ht="13.5" customHeight="1">
      <c r="J81" s="29"/>
    </row>
    <row r="82" s="12" customFormat="1" ht="13.5" customHeight="1">
      <c r="J82" s="29"/>
    </row>
    <row r="83" s="12" customFormat="1" ht="13.5" customHeight="1">
      <c r="J83" s="29"/>
    </row>
    <row r="84" s="12" customFormat="1" ht="13.5" customHeight="1">
      <c r="J84" s="29"/>
    </row>
    <row r="85" s="12" customFormat="1" ht="13.5" customHeight="1">
      <c r="J85" s="29"/>
    </row>
    <row r="86" s="12" customFormat="1" ht="13.5" customHeight="1">
      <c r="J86" s="29"/>
    </row>
    <row r="87" s="12" customFormat="1" ht="13.5" customHeight="1">
      <c r="J87" s="29"/>
    </row>
    <row r="88" s="12" customFormat="1" ht="13.5" customHeight="1">
      <c r="J88" s="29"/>
    </row>
    <row r="89" s="12" customFormat="1" ht="13.5" customHeight="1">
      <c r="J89" s="29"/>
    </row>
    <row r="90" s="12" customFormat="1" ht="13.5" customHeight="1">
      <c r="J90" s="29"/>
    </row>
    <row r="91" s="12" customFormat="1" ht="13.5" customHeight="1">
      <c r="J91" s="29"/>
    </row>
    <row r="92" s="12" customFormat="1" ht="13.5" customHeight="1">
      <c r="J92" s="29"/>
    </row>
    <row r="93" s="12" customFormat="1" ht="13.5" customHeight="1">
      <c r="J93" s="29"/>
    </row>
    <row r="94" s="12" customFormat="1" ht="13.5" customHeight="1">
      <c r="J94" s="29"/>
    </row>
    <row r="95" s="12" customFormat="1" ht="13.5" customHeight="1">
      <c r="J95" s="29"/>
    </row>
    <row r="96" s="12" customFormat="1" ht="13.5" customHeight="1">
      <c r="J96" s="29"/>
    </row>
    <row r="97" s="12" customFormat="1" ht="13.5" customHeight="1">
      <c r="J97" s="29"/>
    </row>
    <row r="98" s="12" customFormat="1" ht="13.5" customHeight="1">
      <c r="J98" s="29"/>
    </row>
    <row r="99" s="12" customFormat="1" ht="13.5" customHeight="1">
      <c r="J99" s="29"/>
    </row>
    <row r="100" s="12" customFormat="1" ht="13.5" customHeight="1">
      <c r="J100" s="29"/>
    </row>
    <row r="101" s="12" customFormat="1" ht="13.5" customHeight="1">
      <c r="J101" s="29"/>
    </row>
    <row r="102" s="12" customFormat="1" ht="13.5" customHeight="1">
      <c r="J102" s="29"/>
    </row>
    <row r="103" s="12" customFormat="1" ht="13.5" customHeight="1">
      <c r="J103" s="29"/>
    </row>
    <row r="104" s="12" customFormat="1" ht="13.5" customHeight="1">
      <c r="J104" s="29"/>
    </row>
    <row r="105" s="12" customFormat="1" ht="13.5" customHeight="1">
      <c r="J105" s="29"/>
    </row>
    <row r="106" s="12" customFormat="1" ht="13.5" customHeight="1">
      <c r="J106" s="29"/>
    </row>
    <row r="107" s="12" customFormat="1" ht="13.5" customHeight="1">
      <c r="J107" s="29"/>
    </row>
    <row r="108" s="12" customFormat="1" ht="13.5" customHeight="1">
      <c r="J108" s="29"/>
    </row>
    <row r="109" s="12" customFormat="1" ht="13.5" customHeight="1">
      <c r="J109" s="29"/>
    </row>
    <row r="110" s="12" customFormat="1" ht="13.5" customHeight="1">
      <c r="J110" s="29"/>
    </row>
    <row r="111" s="12" customFormat="1" ht="13.5" customHeight="1">
      <c r="J111" s="29"/>
    </row>
    <row r="112" s="12" customFormat="1" ht="13.5" customHeight="1">
      <c r="J112" s="29"/>
    </row>
    <row r="113" s="12" customFormat="1" ht="13.5" customHeight="1">
      <c r="J113" s="29"/>
    </row>
    <row r="114" s="12" customFormat="1" ht="13.5" customHeight="1">
      <c r="J114" s="29"/>
    </row>
    <row r="115" s="12" customFormat="1" ht="13.5" customHeight="1">
      <c r="J115" s="29"/>
    </row>
    <row r="116" s="12" customFormat="1" ht="13.5" customHeight="1">
      <c r="J116" s="29"/>
    </row>
    <row r="117" s="12" customFormat="1" ht="13.5" customHeight="1">
      <c r="J117" s="29"/>
    </row>
    <row r="118" s="12" customFormat="1" ht="13.5" customHeight="1">
      <c r="J118" s="29"/>
    </row>
    <row r="119" s="12" customFormat="1" ht="13.5" customHeight="1">
      <c r="J119" s="29"/>
    </row>
    <row r="120" s="12" customFormat="1" ht="13.5" customHeight="1">
      <c r="J120" s="29"/>
    </row>
    <row r="121" s="12" customFormat="1" ht="13.5" customHeight="1">
      <c r="J121" s="29"/>
    </row>
    <row r="122" s="12" customFormat="1" ht="13.5" customHeight="1">
      <c r="J122" s="29"/>
    </row>
    <row r="123" s="12" customFormat="1" ht="13.5" customHeight="1">
      <c r="J123" s="29"/>
    </row>
    <row r="124" s="12" customFormat="1" ht="13.5" customHeight="1">
      <c r="J124" s="29"/>
    </row>
    <row r="125" s="12" customFormat="1" ht="13.5" customHeight="1">
      <c r="J125" s="29"/>
    </row>
    <row r="126" s="12" customFormat="1" ht="13.5" customHeight="1">
      <c r="J126" s="29"/>
    </row>
    <row r="127" s="12" customFormat="1" ht="13.5" customHeight="1">
      <c r="J127" s="29"/>
    </row>
    <row r="128" s="12" customFormat="1" ht="13.5" customHeight="1">
      <c r="J128" s="29"/>
    </row>
    <row r="129" s="12" customFormat="1" ht="13.5" customHeight="1">
      <c r="J129" s="29"/>
    </row>
    <row r="130" s="12" customFormat="1" ht="13.5" customHeight="1">
      <c r="J130" s="29"/>
    </row>
    <row r="131" s="12" customFormat="1" ht="13.5" customHeight="1">
      <c r="J131" s="29"/>
    </row>
    <row r="132" s="12" customFormat="1" ht="13.5" customHeight="1">
      <c r="J132" s="29"/>
    </row>
    <row r="133" s="12" customFormat="1" ht="13.5" customHeight="1">
      <c r="J133" s="29"/>
    </row>
    <row r="134" s="12" customFormat="1" ht="13.5" customHeight="1">
      <c r="J134" s="29"/>
    </row>
    <row r="135" s="12" customFormat="1" ht="13.5" customHeight="1">
      <c r="J135" s="29"/>
    </row>
    <row r="136" s="12" customFormat="1" ht="13.5" customHeight="1">
      <c r="J136" s="29"/>
    </row>
    <row r="137" s="12" customFormat="1" ht="13.5" customHeight="1">
      <c r="J137" s="29"/>
    </row>
    <row r="138" s="12" customFormat="1" ht="13.5" customHeight="1">
      <c r="J138" s="29"/>
    </row>
    <row r="139" s="12" customFormat="1" ht="13.5" customHeight="1">
      <c r="J139" s="29"/>
    </row>
    <row r="140" s="12" customFormat="1" ht="13.5" customHeight="1">
      <c r="J140" s="29"/>
    </row>
    <row r="141" s="12" customFormat="1" ht="13.5" customHeight="1">
      <c r="J141" s="29"/>
    </row>
    <row r="142" s="12" customFormat="1" ht="13.5" customHeight="1">
      <c r="J142" s="29"/>
    </row>
    <row r="143" s="12" customFormat="1" ht="13.5" customHeight="1">
      <c r="J143" s="29"/>
    </row>
    <row r="144" s="12" customFormat="1" ht="13.5" customHeight="1">
      <c r="J144" s="29"/>
    </row>
    <row r="145" s="12" customFormat="1" ht="13.5" customHeight="1">
      <c r="J145" s="29"/>
    </row>
    <row r="146" s="12" customFormat="1" ht="13.5" customHeight="1">
      <c r="J146" s="29"/>
    </row>
    <row r="147" s="12" customFormat="1" ht="13.5" customHeight="1">
      <c r="J147" s="29"/>
    </row>
    <row r="148" s="12" customFormat="1" ht="13.5" customHeight="1">
      <c r="J148" s="29"/>
    </row>
    <row r="149" s="12" customFormat="1" ht="13.5" customHeight="1">
      <c r="J149" s="29"/>
    </row>
    <row r="150" s="12" customFormat="1" ht="13.5" customHeight="1">
      <c r="J150" s="29"/>
    </row>
    <row r="151" s="12" customFormat="1" ht="13.5" customHeight="1">
      <c r="J151" s="29"/>
    </row>
    <row r="152" s="12" customFormat="1" ht="13.5" customHeight="1">
      <c r="J152" s="29"/>
    </row>
    <row r="153" s="12" customFormat="1" ht="13.5" customHeight="1">
      <c r="J153" s="29"/>
    </row>
    <row r="154" s="12" customFormat="1" ht="13.5" customHeight="1">
      <c r="J154" s="29"/>
    </row>
    <row r="155" s="12" customFormat="1" ht="13.5" customHeight="1">
      <c r="J155" s="29"/>
    </row>
    <row r="156" s="12" customFormat="1" ht="13.5" customHeight="1">
      <c r="J156" s="29"/>
    </row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</sheetData>
  <sheetProtection/>
  <mergeCells count="80">
    <mergeCell ref="E28:E30"/>
    <mergeCell ref="F28:F30"/>
    <mergeCell ref="E31:E32"/>
    <mergeCell ref="F31:F32"/>
    <mergeCell ref="E34:E35"/>
    <mergeCell ref="F34:F35"/>
    <mergeCell ref="E19:E21"/>
    <mergeCell ref="F19:F21"/>
    <mergeCell ref="E22:E24"/>
    <mergeCell ref="F22:F24"/>
    <mergeCell ref="E26:E27"/>
    <mergeCell ref="F26:F27"/>
    <mergeCell ref="A36:D36"/>
    <mergeCell ref="A37:D37"/>
    <mergeCell ref="E11:E12"/>
    <mergeCell ref="F11:F12"/>
    <mergeCell ref="E13:E14"/>
    <mergeCell ref="F13:F14"/>
    <mergeCell ref="E15:E16"/>
    <mergeCell ref="F15:F16"/>
    <mergeCell ref="E17:E18"/>
    <mergeCell ref="F17:F18"/>
    <mergeCell ref="A31:A32"/>
    <mergeCell ref="B31:B32"/>
    <mergeCell ref="C31:C32"/>
    <mergeCell ref="D31:D32"/>
    <mergeCell ref="A33:D33"/>
    <mergeCell ref="A25:D25"/>
    <mergeCell ref="A26:A27"/>
    <mergeCell ref="B26:B27"/>
    <mergeCell ref="C26:C27"/>
    <mergeCell ref="D26:D27"/>
    <mergeCell ref="A28:A30"/>
    <mergeCell ref="B28:B30"/>
    <mergeCell ref="C28:C30"/>
    <mergeCell ref="D28:D30"/>
    <mergeCell ref="A19:A21"/>
    <mergeCell ref="B19:B21"/>
    <mergeCell ref="C19:C21"/>
    <mergeCell ref="D19:D21"/>
    <mergeCell ref="A22:A24"/>
    <mergeCell ref="B22:B24"/>
    <mergeCell ref="C22:C24"/>
    <mergeCell ref="D22:D24"/>
    <mergeCell ref="A15:A16"/>
    <mergeCell ref="B15:B16"/>
    <mergeCell ref="C15:C16"/>
    <mergeCell ref="D15:D16"/>
    <mergeCell ref="A17:A18"/>
    <mergeCell ref="B17:B18"/>
    <mergeCell ref="C17:C18"/>
    <mergeCell ref="D17:D18"/>
    <mergeCell ref="A11:A12"/>
    <mergeCell ref="B11:B12"/>
    <mergeCell ref="C11:C12"/>
    <mergeCell ref="D11:D12"/>
    <mergeCell ref="A13:A14"/>
    <mergeCell ref="B13:B14"/>
    <mergeCell ref="C13:C14"/>
    <mergeCell ref="D13:D14"/>
    <mergeCell ref="E5:F5"/>
    <mergeCell ref="A2:K2"/>
    <mergeCell ref="A1:K1"/>
    <mergeCell ref="A3:K3"/>
    <mergeCell ref="B5:B7"/>
    <mergeCell ref="A5:A7"/>
    <mergeCell ref="D5:D7"/>
    <mergeCell ref="H6:I6"/>
    <mergeCell ref="K5:K7"/>
    <mergeCell ref="J5:J7"/>
    <mergeCell ref="D34:D35"/>
    <mergeCell ref="C34:C35"/>
    <mergeCell ref="B34:B35"/>
    <mergeCell ref="A34:A35"/>
    <mergeCell ref="L5:L7"/>
    <mergeCell ref="C5:C7"/>
    <mergeCell ref="G6:G7"/>
    <mergeCell ref="E6:E7"/>
    <mergeCell ref="F6:F7"/>
    <mergeCell ref="G5:I5"/>
  </mergeCells>
  <printOptions horizontalCentered="1"/>
  <pageMargins left="0.2755905511811024" right="0.2755905511811024" top="0.31496062992125984" bottom="0.31496062992125984" header="0" footer="0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851562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851562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</cp:lastModifiedBy>
  <cp:lastPrinted>2018-07-20T14:10:03Z</cp:lastPrinted>
  <dcterms:created xsi:type="dcterms:W3CDTF">2018-06-11T11:44:10Z</dcterms:created>
  <dcterms:modified xsi:type="dcterms:W3CDTF">2018-08-09T13:17:34Z</dcterms:modified>
  <cp:category/>
  <cp:version/>
  <cp:contentType/>
  <cp:contentStatus/>
</cp:coreProperties>
</file>